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TRIBUNALES  DOCUMENTOS 2015 AL 2023\DOCS TRIBUNAL 2023\INFORMES MENSUALES\FEBRERO 2023\"/>
    </mc:Choice>
  </mc:AlternateContent>
  <xr:revisionPtr revIDLastSave="0" documentId="13_ncr:1_{F8998970-4183-4903-8205-D38C7D5C4647}" xr6:coauthVersionLast="47" xr6:coauthVersionMax="47" xr10:uidLastSave="{00000000-0000-0000-0000-000000000000}"/>
  <bookViews>
    <workbookView xWindow="-120" yWindow="-120" windowWidth="29040" windowHeight="15720" tabRatio="929" firstSheet="1" activeTab="13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SALIDAS DIF.  MULTA" sheetId="34" r:id="rId13"/>
    <sheet name="JUZGADOS" sheetId="10" r:id="rId14"/>
    <sheet name="JUZG COLEGIADO" sheetId="26" r:id="rId15"/>
  </sheets>
  <definedNames>
    <definedName name="_xlnm.Print_Area" localSheetId="7">DOCUMENTACION!$A$1:$D$44</definedName>
    <definedName name="_xlnm.Print_Area" localSheetId="6">'ESTADO DE EBRIEDAD'!$A$1:$I$81</definedName>
    <definedName name="_xlnm.Print_Area" localSheetId="14">'JUZG COLEGIADO'!$B$1:$N$37</definedName>
    <definedName name="_xlnm.Print_Area" localSheetId="13">JUZGADOS!$A$2:$R$32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6" l="1"/>
  <c r="G21" i="10"/>
  <c r="G20" i="10"/>
  <c r="G23" i="10" s="1"/>
  <c r="F23" i="10"/>
  <c r="E23" i="10"/>
  <c r="G13" i="10"/>
  <c r="G12" i="10"/>
  <c r="G15" i="10" s="1"/>
  <c r="F15" i="10"/>
  <c r="E15" i="10"/>
  <c r="L16" i="34"/>
  <c r="K16" i="34"/>
  <c r="J16" i="34"/>
  <c r="I16" i="34"/>
  <c r="H16" i="34"/>
  <c r="G16" i="34"/>
  <c r="F16" i="34"/>
  <c r="E16" i="34"/>
  <c r="D16" i="34"/>
  <c r="M14" i="34"/>
  <c r="M12" i="34"/>
  <c r="C17" i="8"/>
  <c r="C16" i="9"/>
  <c r="C26" i="9"/>
  <c r="C40" i="15"/>
  <c r="C63" i="18"/>
  <c r="C37" i="18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F37" i="13"/>
  <c r="E37" i="13"/>
  <c r="D37" i="13"/>
  <c r="C37" i="13"/>
  <c r="G37" i="13" s="1"/>
  <c r="F27" i="14"/>
  <c r="E34" i="14"/>
  <c r="E27" i="14"/>
  <c r="D37" i="14"/>
  <c r="C37" i="14"/>
  <c r="D34" i="14"/>
  <c r="D27" i="14"/>
  <c r="F34" i="14"/>
  <c r="C27" i="14"/>
  <c r="C34" i="14"/>
  <c r="C18" i="5"/>
  <c r="C16" i="3"/>
  <c r="C17" i="2"/>
  <c r="C16" i="1"/>
  <c r="C20" i="26"/>
  <c r="M16" i="34" l="1"/>
  <c r="E19" i="10"/>
  <c r="D16" i="1" l="1"/>
  <c r="C31" i="15" l="1"/>
  <c r="D20" i="26" l="1"/>
  <c r="D16" i="3" l="1"/>
  <c r="G30" i="14" l="1"/>
  <c r="G31" i="14"/>
  <c r="G32" i="14"/>
  <c r="G29" i="14"/>
  <c r="D17" i="8" l="1"/>
  <c r="D17" i="6" l="1"/>
  <c r="D18" i="5"/>
  <c r="D17" i="2"/>
  <c r="D23" i="10"/>
  <c r="C23" i="10"/>
  <c r="D15" i="10"/>
  <c r="C15" i="10"/>
  <c r="G36" i="14"/>
  <c r="F37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19" i="10"/>
  <c r="E37" i="14" l="1"/>
  <c r="G27" i="14"/>
  <c r="G34" i="14"/>
  <c r="G37" i="14" l="1"/>
</calcChain>
</file>

<file path=xl/sharedStrings.xml><?xml version="1.0" encoding="utf-8"?>
<sst xmlns="http://schemas.openxmlformats.org/spreadsheetml/2006/main" count="316" uniqueCount="211">
  <si>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</si>
  <si>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</si>
  <si>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</si>
  <si>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</si>
  <si>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</si>
  <si>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</si>
  <si>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</si>
  <si>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</si>
  <si>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</si>
  <si>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</si>
  <si>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</si>
  <si>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</si>
  <si>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</si>
  <si>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</si>
  <si>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</si>
  <si>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</si>
  <si>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</si>
  <si>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</si>
  <si>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</si>
  <si>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</si>
  <si>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</si>
  <si>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</si>
  <si>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</si>
  <si>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</si>
  <si>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</si>
  <si>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</si>
  <si>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</si>
  <si>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</si>
  <si>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</si>
  <si>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</si>
  <si>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</si>
  <si>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</si>
  <si>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</si>
  <si>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</si>
  <si>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</si>
  <si>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</si>
  <si>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</si>
  <si>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</si>
  <si>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</si>
  <si>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</si>
  <si>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</si>
  <si>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</si>
  <si>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</si>
  <si>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</si>
  <si>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</si>
  <si>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</si>
  <si>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</si>
  <si>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</si>
  <si>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</si>
  <si>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</si>
  <si>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</si>
  <si>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</si>
  <si>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</si>
  <si>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</si>
  <si>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</si>
  <si>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</si>
  <si>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</si>
  <si>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</si>
  <si>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</si>
  <si>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</si>
  <si>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</si>
  <si>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</si>
  <si>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</si>
  <si>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</si>
  <si>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</si>
  <si>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</si>
  <si>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</si>
  <si>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</si>
  <si>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</si>
  <si>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</si>
  <si>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</si>
  <si>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</si>
  <si>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</si>
  <si>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</si>
  <si>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</si>
  <si>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</si>
  <si>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</si>
  <si>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</si>
  <si>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</si>
  <si>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</si>
  <si>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</si>
  <si>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</si>
  <si>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</si>
  <si>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</si>
  <si>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</si>
  <si>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</si>
  <si>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</si>
  <si>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</si>
  <si>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</si>
  <si>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</si>
  <si>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</si>
  <si>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</si>
  <si>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</si>
  <si>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</si>
  <si>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</si>
  <si>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</si>
  <si>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</si>
  <si>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</si>
  <si>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</si>
  <si>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</si>
  <si>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</si>
  <si>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</si>
  <si>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</si>
  <si>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</si>
  <si>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</si>
  <si>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</si>
  <si>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</si>
  <si>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</si>
  <si>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</si>
  <si>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</si>
  <si>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</si>
  <si>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</si>
  <si>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</si>
  <si>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</si>
  <si>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</si>
  <si>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</si>
  <si>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</si>
  <si>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</si>
  <si>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</si>
  <si>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</si>
  <si>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</si>
  <si>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</si>
  <si>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</si>
  <si>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</si>
  <si>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</si>
  <si>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</si>
  <si>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</si>
  <si>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</si>
  <si>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</si>
  <si>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</si>
  <si>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</si>
  <si>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</si>
  <si>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</si>
  <si>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</si>
  <si>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Genero</t>
  </si>
  <si>
    <t>CUMPLIDOS</t>
  </si>
  <si>
    <t>ACTIVIDAD</t>
  </si>
  <si>
    <t>AMONESTADOS</t>
  </si>
  <si>
    <t>PREESC. MÉDICA</t>
  </si>
  <si>
    <t>A.A.</t>
  </si>
  <si>
    <t>Hombre Mayor</t>
  </si>
  <si>
    <t>Mujer Mayor</t>
  </si>
  <si>
    <t>EXHORTO</t>
  </si>
  <si>
    <t>VEHÍCULOS CON Y SIN SEGURO</t>
  </si>
  <si>
    <t>CON SEGURO</t>
  </si>
  <si>
    <t>SIN SEGURO</t>
  </si>
  <si>
    <t>SE IGNORA</t>
  </si>
  <si>
    <t>MOTOCICLETAS OFICIALES</t>
  </si>
  <si>
    <t>CON CASCO</t>
  </si>
  <si>
    <t>SIN CASCO</t>
  </si>
  <si>
    <t>CRUCEROS NO SEMAFORIZADOS</t>
  </si>
  <si>
    <t xml:space="preserve">ACCIDENTES EN PERIFERICO 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</si>
  <si>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</si>
  <si>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</si>
  <si>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</si>
  <si>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</si>
  <si>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 xml:space="preserve">ESTADOS DE EBRIEDAD </t>
  </si>
  <si>
    <t>DOCUMENTACIÓN DE VEHICULOS PARTICIPANTES</t>
  </si>
  <si>
    <t>GRUAS 2022</t>
  </si>
  <si>
    <t xml:space="preserve">SERVICIO DE GRÚAS </t>
  </si>
  <si>
    <t xml:space="preserve"> JUZGADO  COLEGIADO</t>
  </si>
  <si>
    <t>JUZGADOS DE PROCEDIMIENTOS</t>
  </si>
  <si>
    <t xml:space="preserve">PRINCIPALES CRUCEROS CON MAYOR INCIDENCIA  DE ACCIDENTES </t>
  </si>
  <si>
    <t>FEB/21</t>
  </si>
  <si>
    <t>FEB/22</t>
  </si>
  <si>
    <t>FEBRERO</t>
  </si>
  <si>
    <t>OTROS</t>
  </si>
  <si>
    <t>FEB</t>
  </si>
  <si>
    <t>ACCIDENTES VIALES  FEBRERO 2023</t>
  </si>
  <si>
    <t xml:space="preserve"> CAUSAS DETERMINANTES  DE ACCIDENTES VIALES FEBRERO  2023</t>
  </si>
  <si>
    <t>FEB/23</t>
  </si>
  <si>
    <t>EDAD  DE LOS CONDUCTORES INVOLUCRADOS EN ESTADO  DE EBRIEDAD 2023</t>
  </si>
  <si>
    <t>ESTADO  DE   EBRIEDAD  POR HORA FEBRERO   2023</t>
  </si>
  <si>
    <t>DE FEBRERO   2023</t>
  </si>
  <si>
    <t>DE FEBRERO  2023</t>
  </si>
  <si>
    <t>GRUAS 2023</t>
  </si>
  <si>
    <t>FEBRERO 2023</t>
  </si>
  <si>
    <t>ASUNTOS VIALES CONSIGNADOS  AL M.P.  FEBRERO  2022 - 2023</t>
  </si>
  <si>
    <t xml:space="preserve"> DETENIDOS    FEBRERO   2023</t>
  </si>
  <si>
    <t>SALIDAS DIFERENTES A LA MULTA   FEBRERO  2023</t>
  </si>
  <si>
    <t>F E B R E R O    2 0 2  3</t>
  </si>
  <si>
    <t>FEBRERO 2 0 2 3</t>
  </si>
  <si>
    <t>BLVD. TORREÓN MATAMOROS SOBRE DESNIVEL PEDRO RDZ TRIANA</t>
  </si>
  <si>
    <t>BLVD. REVOLUCIÓN Y CALZ. DIAGONAL REFORMA</t>
  </si>
  <si>
    <t>CALZ. SALTILLO 400 Y AV. BRAVO</t>
  </si>
  <si>
    <t>BLVD. REVOLUCIÓN Y C. BELGICA</t>
  </si>
  <si>
    <t>BLVD. TORREÓN MATAMOROS Y C. DE LAS GAVIOTAS</t>
  </si>
  <si>
    <t>BLVD. PEDRO RDZ. TRIANA Y CALZ. FRANCISCO SARABIA TINOCO</t>
  </si>
  <si>
    <t>BLVD. TORREÓN MATAMOROS Y BLVD. LIBERTAD</t>
  </si>
  <si>
    <t>BLVD. TORREÓN MATAMOROS FTE AL CAMPO MILITAR</t>
  </si>
  <si>
    <t>BLVD. TORREÓN MATAMOROS Y CARRET. A MIELERAS</t>
  </si>
  <si>
    <t>BLVD. PEDRO RDZ. TRIANA Y C. DEL MIMBRE</t>
  </si>
  <si>
    <t>AV. MATAMOROS Y C. CEPEDA</t>
  </si>
  <si>
    <t>NUDO MIXTECO</t>
  </si>
  <si>
    <t>CALZ. DIVISIÓN DEL NORTE Y ANTONIO VIGATA SIMO</t>
  </si>
  <si>
    <t>BLVD. EJERCITO MEXICANO Y AV. PROLONG. BRAVO OTE</t>
  </si>
  <si>
    <t>BLVD. EJERCITO MEXICANO Y PUENTE SANTA FE</t>
  </si>
  <si>
    <t>BLVD.  EJERCITO MEXICANO Y C. RÍO NAZAS</t>
  </si>
  <si>
    <t>BLVD. EJERCITO MEXICANO Y C. TORREÓN SAN PEDRO</t>
  </si>
  <si>
    <t>BLVD. EJERCITO MEXICANO SOBRE PUENTE VILLA FLORIDA</t>
  </si>
  <si>
    <t>BLVD.  EJERCITO MEXICANO Y PROLONG. JUAREZ OTE</t>
  </si>
  <si>
    <t>BLVD. EJERCITO MEXICANO FTE A FISCALÍA</t>
  </si>
  <si>
    <t>BLVD. EJERCITO MEXICANO FTE A TIANGUIS DEL AUTO</t>
  </si>
  <si>
    <t>BLVD. EJERCITO MEXICANO FTE A GALERÍAS</t>
  </si>
  <si>
    <t>BLVD. EJERCITO MEXICANO SOBRE PUENTE CAMPESINO</t>
  </si>
  <si>
    <t>BLVD. EJERCITO MEXICANO Y BLVD. EL TAJITO</t>
  </si>
  <si>
    <t>BLVD. EJERCITO MEXICANO FTE A  LA FERIA</t>
  </si>
  <si>
    <t xml:space="preserve">BLVD. EJERCITO MEXICANO Y SUS DIFERENTES PUNTOS </t>
  </si>
  <si>
    <t>FALTA DE MERITOS</t>
  </si>
  <si>
    <t>SIN EVIDENCIA</t>
  </si>
  <si>
    <t>ORDEN DE APRENSIÓN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</si>
</sst>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sz val="14"/>
      <color theme="1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5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5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5" fillId="0" borderId="0" xfId="2" applyFont="1" applyAlignment="1"/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/>
    </xf>
    <xf numFmtId="3" fontId="7" fillId="0" borderId="31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 wrapText="1"/>
    </xf>
    <xf numFmtId="3" fontId="8" fillId="0" borderId="25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/>
    </xf>
    <xf numFmtId="3" fontId="8" fillId="0" borderId="39" xfId="2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0" fillId="0" borderId="0" xfId="2" applyFont="1" applyAlignme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18" xfId="0" applyFont="1" applyBorder="1"/>
    <xf numFmtId="0" fontId="8" fillId="0" borderId="21" xfId="0" applyFont="1" applyBorder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Fill="1" applyBorder="1" applyAlignment="1">
      <alignment horizontal="center" vertical="center"/>
    </xf>
    <xf numFmtId="0" fontId="22" fillId="0" borderId="38" xfId="2" applyFont="1" applyFill="1" applyBorder="1" applyAlignment="1">
      <alignment horizontal="center" vertical="center" wrapText="1" readingOrder="1"/>
    </xf>
    <xf numFmtId="3" fontId="16" fillId="0" borderId="3" xfId="2" applyNumberFormat="1" applyFont="1" applyFill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4" xfId="2" applyFont="1" applyBorder="1" applyAlignment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ont="1" applyFill="1" applyBorder="1" applyAlignment="1">
      <alignment vertical="center"/>
    </xf>
    <xf numFmtId="0" fontId="5" fillId="4" borderId="35" xfId="2" applyFont="1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 applyAlignment="1"/>
    <xf numFmtId="0" fontId="16" fillId="0" borderId="40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42" xfId="2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/>
    </xf>
    <xf numFmtId="3" fontId="7" fillId="0" borderId="27" xfId="2" applyNumberFormat="1" applyFont="1" applyFill="1" applyBorder="1" applyAlignment="1">
      <alignment horizontal="center" vertical="center"/>
    </xf>
    <xf numFmtId="3" fontId="8" fillId="0" borderId="2" xfId="2" quotePrefix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3" fontId="7" fillId="0" borderId="45" xfId="2" applyNumberFormat="1" applyFont="1" applyFill="1" applyBorder="1" applyAlignment="1">
      <alignment horizontal="center" vertical="center"/>
    </xf>
    <xf numFmtId="0" fontId="35" fillId="0" borderId="8" xfId="2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48" xfId="0" applyFont="1" applyBorder="1"/>
    <xf numFmtId="0" fontId="13" fillId="0" borderId="1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0" fillId="0" borderId="59" xfId="2" applyFont="1" applyFill="1" applyBorder="1" applyAlignment="1">
      <alignment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5" fillId="0" borderId="36" xfId="2" applyFont="1" applyFill="1" applyBorder="1" applyAlignment="1"/>
    <xf numFmtId="3" fontId="8" fillId="0" borderId="37" xfId="2" applyNumberFormat="1" applyFont="1" applyFill="1" applyBorder="1" applyAlignment="1">
      <alignment horizontal="center" vertical="center"/>
    </xf>
    <xf numFmtId="0" fontId="5" fillId="0" borderId="32" xfId="2" applyFont="1" applyFill="1" applyBorder="1" applyAlignment="1"/>
    <xf numFmtId="3" fontId="8" fillId="0" borderId="33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8" fillId="0" borderId="35" xfId="2" applyNumberFormat="1" applyFont="1" applyFill="1" applyBorder="1" applyAlignment="1">
      <alignment horizontal="center" vertical="center"/>
    </xf>
    <xf numFmtId="0" fontId="8" fillId="0" borderId="61" xfId="2" applyFont="1" applyFill="1" applyBorder="1" applyAlignment="1">
      <alignment horizontal="center" vertical="center" wrapText="1"/>
    </xf>
    <xf numFmtId="3" fontId="8" fillId="0" borderId="62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NumberFormat="1" applyFont="1" applyBorder="1" applyAlignment="1">
      <alignment horizontal="center" vertical="center"/>
    </xf>
    <xf numFmtId="0" fontId="33" fillId="3" borderId="6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NumberFormat="1" applyFont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49" fontId="39" fillId="0" borderId="19" xfId="0" applyNumberFormat="1" applyFont="1" applyFill="1" applyBorder="1" applyAlignment="1">
      <alignment horizontal="center" vertical="center"/>
    </xf>
    <xf numFmtId="49" fontId="39" fillId="0" borderId="20" xfId="0" applyNumberFormat="1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/>
    </xf>
    <xf numFmtId="0" fontId="39" fillId="0" borderId="2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left" vertical="center" wrapText="1"/>
    </xf>
    <xf numFmtId="0" fontId="23" fillId="0" borderId="0" xfId="2" applyFont="1" applyFill="1" applyAlignment="1"/>
    <xf numFmtId="0" fontId="27" fillId="0" borderId="0" xfId="0" applyFont="1" applyAlignment="1">
      <alignment horizontal="center"/>
    </xf>
    <xf numFmtId="0" fontId="26" fillId="0" borderId="54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10" fillId="0" borderId="16" xfId="2" applyFont="1" applyFill="1" applyBorder="1" applyAlignment="1">
      <alignment vertical="center" wrapText="1"/>
    </xf>
    <xf numFmtId="0" fontId="41" fillId="0" borderId="3" xfId="2" applyFont="1" applyFill="1" applyBorder="1" applyAlignment="1">
      <alignment horizontal="center" vertical="center"/>
    </xf>
    <xf numFmtId="0" fontId="41" fillId="0" borderId="0" xfId="2" applyFont="1" applyFill="1" applyBorder="1" applyAlignment="1">
      <alignment horizontal="center" vertical="center"/>
    </xf>
    <xf numFmtId="0" fontId="41" fillId="0" borderId="1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 readingOrder="1"/>
    </xf>
    <xf numFmtId="0" fontId="22" fillId="0" borderId="3" xfId="2" applyFont="1" applyFill="1" applyBorder="1" applyAlignment="1">
      <alignment horizontal="center" vertical="center" wrapText="1" readingOrder="1"/>
    </xf>
    <xf numFmtId="0" fontId="25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4" xfId="2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1" fillId="0" borderId="26" xfId="0" applyFont="1" applyFill="1" applyBorder="1" applyAlignment="1">
      <alignment horizontal="center"/>
    </xf>
    <xf numFmtId="0" fontId="41" fillId="0" borderId="53" xfId="2" applyFont="1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0" fontId="40" fillId="0" borderId="48" xfId="0" applyFont="1" applyFill="1" applyBorder="1" applyAlignment="1">
      <alignment horizontal="center" vertical="center"/>
    </xf>
    <xf numFmtId="0" fontId="41" fillId="0" borderId="16" xfId="2" applyFont="1" applyFill="1" applyBorder="1" applyAlignment="1">
      <alignment horizontal="center" vertical="center"/>
    </xf>
    <xf numFmtId="0" fontId="41" fillId="0" borderId="63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41" fillId="0" borderId="21" xfId="2" applyFont="1" applyFill="1" applyBorder="1" applyAlignment="1">
      <alignment horizontal="center" vertical="center"/>
    </xf>
    <xf numFmtId="0" fontId="40" fillId="0" borderId="0" xfId="2" applyFont="1" applyFill="1" applyBorder="1" applyAlignment="1">
      <alignment horizontal="center" vertical="center"/>
    </xf>
    <xf numFmtId="0" fontId="41" fillId="0" borderId="11" xfId="2" applyFont="1" applyFill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 applyAlignment="1"/>
    <xf numFmtId="0" fontId="10" fillId="0" borderId="2" xfId="2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26" fillId="0" borderId="64" xfId="0" applyFont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0" fontId="28" fillId="0" borderId="0" xfId="2" applyFont="1" applyBorder="1" applyAlignment="1"/>
    <xf numFmtId="0" fontId="46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46" fillId="0" borderId="10" xfId="0" quotePrefix="1" applyFont="1" applyBorder="1" applyAlignment="1">
      <alignment horizontal="left" vertical="center" wrapText="1"/>
    </xf>
    <xf numFmtId="0" fontId="36" fillId="0" borderId="7" xfId="0" applyFont="1" applyBorder="1" applyAlignment="1">
      <alignment horizontal="center" vertical="center"/>
    </xf>
    <xf numFmtId="49" fontId="36" fillId="0" borderId="8" xfId="0" applyNumberFormat="1" applyFont="1" applyBorder="1" applyAlignment="1">
      <alignment horizontal="center" vertical="center"/>
    </xf>
    <xf numFmtId="49" fontId="36" fillId="0" borderId="13" xfId="0" applyNumberFormat="1" applyFont="1" applyBorder="1" applyAlignment="1">
      <alignment horizontal="center" vertical="center"/>
    </xf>
    <xf numFmtId="0" fontId="44" fillId="0" borderId="0" xfId="2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2" applyFont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7" fillId="0" borderId="26" xfId="2" applyFont="1" applyFill="1" applyBorder="1" applyAlignment="1">
      <alignment horizontal="left" vertical="center" wrapText="1"/>
    </xf>
    <xf numFmtId="0" fontId="8" fillId="0" borderId="39" xfId="2" applyFont="1" applyFill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4" fillId="0" borderId="7" xfId="2" applyFont="1" applyFill="1" applyBorder="1" applyAlignment="1">
      <alignment horizontal="center"/>
    </xf>
    <xf numFmtId="0" fontId="34" fillId="0" borderId="13" xfId="2" applyFont="1" applyFill="1" applyBorder="1" applyAlignment="1">
      <alignment horizontal="center"/>
    </xf>
    <xf numFmtId="0" fontId="35" fillId="0" borderId="7" xfId="2" applyFont="1" applyFill="1" applyBorder="1" applyAlignment="1">
      <alignment horizontal="center" vertical="center" wrapText="1"/>
    </xf>
    <xf numFmtId="0" fontId="35" fillId="0" borderId="1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0" fontId="16" fillId="0" borderId="47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8" fillId="0" borderId="40" xfId="2" applyFont="1" applyFill="1" applyBorder="1" applyAlignment="1">
      <alignment horizontal="center" vertical="center" wrapText="1"/>
    </xf>
    <xf numFmtId="3" fontId="8" fillId="0" borderId="42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2" xfId="0" applyNumberForma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5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48" fillId="0" borderId="6" xfId="0" applyFont="1" applyFill="1" applyBorder="1" applyAlignment="1">
      <alignment horizontal="left"/>
    </xf>
    <xf numFmtId="0" fontId="48" fillId="0" borderId="2" xfId="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43" fillId="0" borderId="6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38" fillId="0" borderId="27" xfId="0" applyFont="1" applyBorder="1" applyAlignment="1">
      <alignment horizontal="center"/>
    </xf>
    <xf numFmtId="0" fontId="38" fillId="0" borderId="27" xfId="0" applyFont="1" applyBorder="1" applyAlignment="1">
      <alignment horizontal="center" wrapText="1"/>
    </xf>
    <xf numFmtId="0" fontId="38" fillId="0" borderId="23" xfId="0" applyFont="1" applyBorder="1" applyAlignment="1">
      <alignment horizontal="center"/>
    </xf>
    <xf numFmtId="0" fontId="38" fillId="0" borderId="65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65" xfId="0" applyFont="1" applyBorder="1" applyAlignment="1">
      <alignment horizontal="center" vertical="center"/>
    </xf>
    <xf numFmtId="0" fontId="27" fillId="0" borderId="64" xfId="0" applyFont="1" applyBorder="1"/>
    <xf numFmtId="0" fontId="27" fillId="0" borderId="55" xfId="0" applyFont="1" applyBorder="1"/>
    <xf numFmtId="0" fontId="51" fillId="0" borderId="6" xfId="0" applyFont="1" applyFill="1" applyBorder="1" applyAlignment="1">
      <alignment horizontal="left"/>
    </xf>
    <xf numFmtId="0" fontId="51" fillId="0" borderId="2" xfId="0" applyFont="1" applyFill="1" applyBorder="1" applyAlignment="1">
      <alignment horizontal="center"/>
    </xf>
    <xf numFmtId="0" fontId="51" fillId="0" borderId="10" xfId="0" applyFont="1" applyFill="1" applyBorder="1" applyAlignment="1">
      <alignment horizontal="left"/>
    </xf>
    <xf numFmtId="0" fontId="51" fillId="0" borderId="11" xfId="0" applyFont="1" applyFill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38" fillId="0" borderId="66" xfId="0" applyFont="1" applyBorder="1" applyAlignment="1">
      <alignment horizontal="center"/>
    </xf>
    <xf numFmtId="0" fontId="38" fillId="0" borderId="66" xfId="0" applyFont="1" applyBorder="1" applyAlignment="1">
      <alignment horizontal="center" wrapText="1"/>
    </xf>
    <xf numFmtId="0" fontId="38" fillId="0" borderId="15" xfId="0" applyFont="1" applyBorder="1" applyAlignment="1">
      <alignment horizontal="center" wrapText="1"/>
    </xf>
    <xf numFmtId="0" fontId="26" fillId="2" borderId="0" xfId="0" applyFont="1" applyFill="1"/>
    <xf numFmtId="0" fontId="0" fillId="2" borderId="0" xfId="0" applyFill="1"/>
    <xf numFmtId="0" fontId="37" fillId="0" borderId="11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4" fillId="0" borderId="0" xfId="2" applyFont="1" applyAlignment="1">
      <alignment horizontal="left" vertical="center"/>
    </xf>
    <xf numFmtId="0" fontId="28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44" fillId="0" borderId="0" xfId="2" applyFont="1" applyAlignment="1">
      <alignment horizontal="left" vertical="center" wrapText="1"/>
    </xf>
    <xf numFmtId="0" fontId="45" fillId="0" borderId="0" xfId="2" applyFont="1" applyAlignment="1">
      <alignment horizontal="left" vertical="center" wrapText="1"/>
    </xf>
    <xf numFmtId="0" fontId="47" fillId="0" borderId="0" xfId="2" applyFont="1" applyFill="1" applyBorder="1" applyAlignment="1">
      <alignment horizontal="center" vertical="center" wrapText="1"/>
    </xf>
    <xf numFmtId="3" fontId="7" fillId="5" borderId="0" xfId="2" applyNumberFormat="1" applyFont="1" applyFill="1" applyBorder="1" applyAlignment="1">
      <alignment horizontal="left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0" fontId="50" fillId="0" borderId="0" xfId="2" applyFont="1" applyAlignment="1">
      <alignment horizontal="left" vertic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34" fillId="5" borderId="15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4" fillId="5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34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FEB/23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302</c:v>
                </c:pt>
                <c:pt idx="1">
                  <c:v>6</c:v>
                </c:pt>
                <c:pt idx="2">
                  <c:v>14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FEB/22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343</c:v>
                </c:pt>
                <c:pt idx="1">
                  <c:v>16</c:v>
                </c:pt>
                <c:pt idx="2">
                  <c:v>14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4465024"/>
        <c:axId val="215590592"/>
        <c:axId val="0"/>
      </c:bar3DChart>
      <c:catAx>
        <c:axId val="214465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5590592"/>
        <c:crosses val="autoZero"/>
        <c:auto val="1"/>
        <c:lblAlgn val="ctr"/>
        <c:lblOffset val="100"/>
        <c:noMultiLvlLbl val="0"/>
      </c:catAx>
      <c:valAx>
        <c:axId val="21559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144650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FEB/21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18</c:v>
                </c:pt>
                <c:pt idx="1">
                  <c:v>18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FEB/22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32</c:v>
                </c:pt>
                <c:pt idx="1">
                  <c:v>25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8384384"/>
        <c:axId val="217169920"/>
        <c:axId val="0"/>
      </c:bar3DChart>
      <c:catAx>
        <c:axId val="218384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7169920"/>
        <c:crosses val="autoZero"/>
        <c:auto val="1"/>
        <c:lblAlgn val="ctr"/>
        <c:lblOffset val="100"/>
        <c:noMultiLvlLbl val="0"/>
      </c:catAx>
      <c:valAx>
        <c:axId val="2171699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83843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21E-2"/>
          <c:y val="0.87183486238532115"/>
          <c:w val="0.23956672300779161"/>
          <c:h val="8.9639709600520118E-2"/>
        </c:manualLayout>
      </c:layout>
      <c:overlay val="0"/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DETENIDOS!$C$12</c:f>
              <c:strCache>
                <c:ptCount val="1"/>
                <c:pt idx="0">
                  <c:v>FEB/23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DETENIDOS!$B$13:$B$15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848</c:v>
                </c:pt>
                <c:pt idx="1">
                  <c:v>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DETENIDOS!$D$12</c:f>
              <c:strCache>
                <c:ptCount val="1"/>
                <c:pt idx="0">
                  <c:v>FEB/22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DETENIDOS!$B$13:$B$15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DETENIDOS!$D$13:$D$15</c:f>
              <c:numCache>
                <c:formatCode>General</c:formatCode>
                <c:ptCount val="3"/>
                <c:pt idx="0">
                  <c:v>586</c:v>
                </c:pt>
                <c:pt idx="1">
                  <c:v>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7362944"/>
        <c:axId val="217173952"/>
        <c:axId val="0"/>
      </c:bar3DChart>
      <c:catAx>
        <c:axId val="217362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7173952"/>
        <c:crosses val="autoZero"/>
        <c:auto val="1"/>
        <c:lblAlgn val="ctr"/>
        <c:lblOffset val="100"/>
        <c:noMultiLvlLbl val="0"/>
      </c:catAx>
      <c:valAx>
        <c:axId val="217173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73629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MULTA'!$D$11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MULTA'!$D$16</c:f>
              <c:numCache>
                <c:formatCode>General</c:formatCode>
                <c:ptCount val="1"/>
                <c:pt idx="0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MULTA'!$E$11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MULTA'!$E$16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MULTA'!$F$11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MULTA'!$G$11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MULTA'!$G$16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MULTA'!$H$11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MULTA'!$I$11</c:f>
              <c:strCache>
                <c:ptCount val="1"/>
                <c:pt idx="0">
                  <c:v>FALTA DE MERITOS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MULTA'!$I$16</c:f>
              <c:numCache>
                <c:formatCode>General</c:formatCode>
                <c:ptCount val="1"/>
                <c:pt idx="0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ser>
          <c:idx val="6"/>
          <c:order val="6"/>
          <c:tx>
            <c:strRef>
              <c:f>'SALIDAS DIF.  MULTA'!$J$11</c:f>
              <c:strCache>
                <c:ptCount val="1"/>
                <c:pt idx="0">
                  <c:v>SIN EVIDENCIA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MULTA'!$J$16</c:f>
              <c:numCache>
                <c:formatCode>General</c:formatCode>
                <c:ptCount val="1"/>
                <c:pt idx="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23-41B6-A3E7-EFF1E93DA3FA}"/>
            </c:ext>
          </c:extLst>
        </c:ser>
        <c:ser>
          <c:idx val="7"/>
          <c:order val="7"/>
          <c:tx>
            <c:strRef>
              <c:f>'SALIDAS DIF.  MULTA'!$K$11</c:f>
              <c:strCache>
                <c:ptCount val="1"/>
                <c:pt idx="0">
                  <c:v>ORDEN DE APRENSIÓN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MULTA'!$K$16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23-41B6-A3E7-EFF1E93DA3FA}"/>
            </c:ext>
          </c:extLst>
        </c:ser>
        <c:ser>
          <c:idx val="8"/>
          <c:order val="8"/>
          <c:tx>
            <c:strRef>
              <c:f>'SALIDAS DIF.  MULTA'!$L$11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MULTA'!$L$16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23-41B6-A3E7-EFF1E93DA3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1503744"/>
        <c:axId val="239571456"/>
        <c:axId val="0"/>
      </c:bar3DChart>
      <c:catAx>
        <c:axId val="161503744"/>
        <c:scaling>
          <c:orientation val="minMax"/>
        </c:scaling>
        <c:delete val="1"/>
        <c:axPos val="b"/>
        <c:majorTickMark val="none"/>
        <c:minorTickMark val="none"/>
        <c:tickLblPos val="nextTo"/>
        <c:crossAx val="239571456"/>
        <c:crosses val="autoZero"/>
        <c:auto val="1"/>
        <c:lblAlgn val="ctr"/>
        <c:lblOffset val="100"/>
        <c:noMultiLvlLbl val="0"/>
      </c:catAx>
      <c:valAx>
        <c:axId val="2395714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150374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>
          <a:solidFill>
            <a:srgbClr val="FF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JUZGADOS!$B$15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JUZGADOS!$B$23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JUZGADOS!$G$23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20231680"/>
        <c:axId val="218542592"/>
        <c:axId val="0"/>
      </c:bar3DChart>
      <c:catAx>
        <c:axId val="220231680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8542592"/>
        <c:crosses val="autoZero"/>
        <c:auto val="1"/>
        <c:lblAlgn val="ctr"/>
        <c:lblOffset val="100"/>
        <c:noMultiLvlLbl val="0"/>
      </c:catAx>
      <c:valAx>
        <c:axId val="218542592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20231680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COLEGIADO'!$C$11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EXHORTO</c:v>
                </c:pt>
              </c:strCache>
            </c:strRef>
          </c:cat>
          <c:val>
            <c:numRef>
              <c:f>'JUZG COLEGIADO'!$C$12:$C$19</c:f>
              <c:numCache>
                <c:formatCode>General</c:formatCode>
                <c:ptCount val="8"/>
                <c:pt idx="2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COLEGIADO'!$D$11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EXHORTO</c:v>
                </c:pt>
              </c:strCache>
            </c:strRef>
          </c:cat>
          <c:val>
            <c:numRef>
              <c:f>'JUZG COLEGIADO'!$D$12:$D$19</c:f>
              <c:numCache>
                <c:formatCode>General</c:formatCode>
                <c:ptCount val="8"/>
                <c:pt idx="2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9731456"/>
        <c:axId val="218545472"/>
        <c:axId val="0"/>
      </c:bar3DChart>
      <c:catAx>
        <c:axId val="219731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8545472"/>
        <c:crosses val="autoZero"/>
        <c:auto val="1"/>
        <c:lblAlgn val="ctr"/>
        <c:lblOffset val="100"/>
        <c:noMultiLvlLbl val="0"/>
      </c:catAx>
      <c:valAx>
        <c:axId val="218545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97314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FEB/23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43</c:v>
                </c:pt>
                <c:pt idx="4">
                  <c:v>67</c:v>
                </c:pt>
                <c:pt idx="5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FEB/22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36</c:v>
                </c:pt>
                <c:pt idx="3">
                  <c:v>41</c:v>
                </c:pt>
                <c:pt idx="4">
                  <c:v>61</c:v>
                </c:pt>
                <c:pt idx="5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5832576"/>
        <c:axId val="215594624"/>
        <c:axId val="0"/>
      </c:bar3DChart>
      <c:catAx>
        <c:axId val="215832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5594624"/>
        <c:crosses val="autoZero"/>
        <c:auto val="1"/>
        <c:lblAlgn val="ctr"/>
        <c:lblOffset val="100"/>
        <c:noMultiLvlLbl val="0"/>
      </c:catAx>
      <c:valAx>
        <c:axId val="215594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5832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FEB/23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9</c:v>
                </c:pt>
                <c:pt idx="1">
                  <c:v>28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FEB/22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21</c:v>
                </c:pt>
                <c:pt idx="1">
                  <c:v>21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5832064"/>
        <c:axId val="215803584"/>
        <c:axId val="0"/>
      </c:bar3DChart>
      <c:catAx>
        <c:axId val="215832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5803584"/>
        <c:crosses val="autoZero"/>
        <c:auto val="1"/>
        <c:lblAlgn val="ctr"/>
        <c:lblOffset val="100"/>
        <c:noMultiLvlLbl val="0"/>
      </c:catAx>
      <c:valAx>
        <c:axId val="215803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58320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FEB/23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FEB/22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6334336"/>
        <c:axId val="215807616"/>
        <c:axId val="0"/>
      </c:bar3DChart>
      <c:catAx>
        <c:axId val="21633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807616"/>
        <c:crosses val="autoZero"/>
        <c:auto val="1"/>
        <c:lblAlgn val="ctr"/>
        <c:lblOffset val="100"/>
        <c:noMultiLvlLbl val="0"/>
      </c:catAx>
      <c:valAx>
        <c:axId val="2158076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63343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9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24</c:v>
                </c:pt>
                <c:pt idx="8">
                  <c:v>34</c:v>
                </c:pt>
                <c:pt idx="9">
                  <c:v>32</c:v>
                </c:pt>
                <c:pt idx="10">
                  <c:v>9</c:v>
                </c:pt>
                <c:pt idx="11">
                  <c:v>13</c:v>
                </c:pt>
                <c:pt idx="12">
                  <c:v>22</c:v>
                </c:pt>
                <c:pt idx="13">
                  <c:v>17</c:v>
                </c:pt>
                <c:pt idx="14">
                  <c:v>19</c:v>
                </c:pt>
                <c:pt idx="15">
                  <c:v>25</c:v>
                </c:pt>
                <c:pt idx="16">
                  <c:v>26</c:v>
                </c:pt>
                <c:pt idx="17">
                  <c:v>7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  <c:pt idx="21">
                  <c:v>6</c:v>
                </c:pt>
                <c:pt idx="22">
                  <c:v>10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16667648"/>
        <c:axId val="216256448"/>
        <c:axId val="0"/>
      </c:bar3DChart>
      <c:catAx>
        <c:axId val="216667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6256448"/>
        <c:crosses val="autoZero"/>
        <c:auto val="1"/>
        <c:lblAlgn val="ctr"/>
        <c:lblOffset val="100"/>
        <c:noMultiLvlLbl val="0"/>
      </c:catAx>
      <c:valAx>
        <c:axId val="21625644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16667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9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24</c:v>
                </c:pt>
                <c:pt idx="8">
                  <c:v>34</c:v>
                </c:pt>
                <c:pt idx="9">
                  <c:v>32</c:v>
                </c:pt>
                <c:pt idx="10">
                  <c:v>9</c:v>
                </c:pt>
                <c:pt idx="11">
                  <c:v>13</c:v>
                </c:pt>
                <c:pt idx="12">
                  <c:v>22</c:v>
                </c:pt>
                <c:pt idx="13">
                  <c:v>17</c:v>
                </c:pt>
                <c:pt idx="14">
                  <c:v>19</c:v>
                </c:pt>
                <c:pt idx="15">
                  <c:v>25</c:v>
                </c:pt>
                <c:pt idx="16">
                  <c:v>26</c:v>
                </c:pt>
                <c:pt idx="17">
                  <c:v>7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  <c:pt idx="21">
                  <c:v>6</c:v>
                </c:pt>
                <c:pt idx="22">
                  <c:v>10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6553472"/>
        <c:axId val="217410368"/>
        <c:axId val="0"/>
      </c:bar3DChart>
      <c:catAx>
        <c:axId val="2165534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7410368"/>
        <c:crosses val="autoZero"/>
        <c:auto val="1"/>
        <c:lblAlgn val="ctr"/>
        <c:lblOffset val="100"/>
        <c:noMultiLvlLbl val="0"/>
      </c:catAx>
      <c:valAx>
        <c:axId val="217410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655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EBRIEDAD'!$B$47:$B$62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EBRIEDAD'!$C$47:$C$62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6555008"/>
        <c:axId val="217411520"/>
        <c:axId val="0"/>
      </c:bar3DChart>
      <c:catAx>
        <c:axId val="2165550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7411520"/>
        <c:crosses val="autoZero"/>
        <c:auto val="1"/>
        <c:lblAlgn val="ctr"/>
        <c:lblOffset val="100"/>
        <c:noMultiLvlLbl val="0"/>
      </c:catAx>
      <c:valAx>
        <c:axId val="217411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6555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2022</c:v>
                </c:pt>
                <c:pt idx="1">
                  <c:v>GRUAS 2023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340</c:v>
                </c:pt>
                <c:pt idx="1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8312704"/>
        <c:axId val="217147072"/>
        <c:axId val="0"/>
      </c:bar3DChart>
      <c:catAx>
        <c:axId val="2183127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7147072"/>
        <c:crosses val="autoZero"/>
        <c:auto val="1"/>
        <c:lblAlgn val="ctr"/>
        <c:lblOffset val="100"/>
        <c:noMultiLvlLbl val="0"/>
      </c:catAx>
      <c:valAx>
        <c:axId val="217147072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18312704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2.xml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4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101600</xdr:colOff>
      <xdr:row>34</xdr:row>
      <xdr:rowOff>75299</xdr:rowOff>
    </xdr:from>
    <xdr:to>
      <xdr:col>2</xdr:col>
      <xdr:colOff>508000</xdr:colOff>
      <xdr:row>41</xdr:row>
      <xdr:rowOff>144463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441299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30300" y="1117600"/>
          <a:ext cx="100965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736600</xdr:colOff>
      <xdr:row>1</xdr:row>
      <xdr:rowOff>25400</xdr:rowOff>
    </xdr:from>
    <xdr:to>
      <xdr:col>12</xdr:col>
      <xdr:colOff>724329</xdr:colOff>
      <xdr:row>10</xdr:row>
      <xdr:rowOff>218718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FFD92A0-3123-44AE-BCFD-B1C774728B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1214100" y="190500"/>
          <a:ext cx="1587929" cy="18824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59400</xdr:colOff>
      <xdr:row>5</xdr:row>
      <xdr:rowOff>154305</xdr:rowOff>
    </xdr:from>
    <xdr:to>
      <xdr:col>4</xdr:col>
      <xdr:colOff>305374</xdr:colOff>
      <xdr:row>5</xdr:row>
      <xdr:rowOff>200024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468975" y="963930"/>
          <a:ext cx="6513424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371475</xdr:colOff>
      <xdr:row>5</xdr:row>
      <xdr:rowOff>247642</xdr:rowOff>
    </xdr:from>
    <xdr:to>
      <xdr:col>4</xdr:col>
      <xdr:colOff>428625</xdr:colOff>
      <xdr:row>5</xdr:row>
      <xdr:rowOff>293361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781050" y="1057267"/>
          <a:ext cx="63246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1914526</xdr:colOff>
      <xdr:row>50</xdr:row>
      <xdr:rowOff>79527</xdr:rowOff>
    </xdr:from>
    <xdr:to>
      <xdr:col>2</xdr:col>
      <xdr:colOff>4046350</xdr:colOff>
      <xdr:row>55</xdr:row>
      <xdr:rowOff>76200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1" y="9137802"/>
          <a:ext cx="2131824" cy="806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622369</xdr:colOff>
      <xdr:row>1</xdr:row>
      <xdr:rowOff>106807</xdr:rowOff>
    </xdr:from>
    <xdr:to>
      <xdr:col>6</xdr:col>
      <xdr:colOff>123826</xdr:colOff>
      <xdr:row>9</xdr:row>
      <xdr:rowOff>190500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FCC7215-D8C0-49E0-BC72-7915E92C0D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7299394" y="268732"/>
          <a:ext cx="1206432" cy="137909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12</xdr:row>
      <xdr:rowOff>190500</xdr:rowOff>
    </xdr:from>
    <xdr:to>
      <xdr:col>14</xdr:col>
      <xdr:colOff>38100</xdr:colOff>
      <xdr:row>27</xdr:row>
      <xdr:rowOff>50800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101600</xdr:colOff>
      <xdr:row>9</xdr:row>
      <xdr:rowOff>62819</xdr:rowOff>
    </xdr:from>
    <xdr:to>
      <xdr:col>11</xdr:col>
      <xdr:colOff>637776</xdr:colOff>
      <xdr:row>9</xdr:row>
      <xdr:rowOff>108538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508000" y="19678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355598</xdr:colOff>
      <xdr:row>9</xdr:row>
      <xdr:rowOff>162513</xdr:rowOff>
    </xdr:from>
    <xdr:to>
      <xdr:col>11</xdr:col>
      <xdr:colOff>774699</xdr:colOff>
      <xdr:row>10</xdr:row>
      <xdr:rowOff>24719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61998" y="20675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355600</xdr:colOff>
      <xdr:row>25</xdr:row>
      <xdr:rowOff>38100</xdr:rowOff>
    </xdr:from>
    <xdr:to>
      <xdr:col>2</xdr:col>
      <xdr:colOff>635000</xdr:colOff>
      <xdr:row>27</xdr:row>
      <xdr:rowOff>144130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683500"/>
          <a:ext cx="23622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25400</xdr:colOff>
      <xdr:row>4</xdr:row>
      <xdr:rowOff>25400</xdr:rowOff>
    </xdr:from>
    <xdr:to>
      <xdr:col>14</xdr:col>
      <xdr:colOff>13129</xdr:colOff>
      <xdr:row>11</xdr:row>
      <xdr:rowOff>371118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793640B-5200-418D-B56F-166B94BFF9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452100" y="787400"/>
          <a:ext cx="1587929" cy="188241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596900</xdr:colOff>
      <xdr:row>11</xdr:row>
      <xdr:rowOff>342900</xdr:rowOff>
    </xdr:from>
    <xdr:to>
      <xdr:col>14</xdr:col>
      <xdr:colOff>177800</xdr:colOff>
      <xdr:row>26</xdr:row>
      <xdr:rowOff>25400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381000</xdr:colOff>
      <xdr:row>25</xdr:row>
      <xdr:rowOff>75</xdr:rowOff>
    </xdr:from>
    <xdr:to>
      <xdr:col>3</xdr:col>
      <xdr:colOff>317500</xdr:colOff>
      <xdr:row>28</xdr:row>
      <xdr:rowOff>220330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7023175"/>
          <a:ext cx="28321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254000</xdr:colOff>
      <xdr:row>8</xdr:row>
      <xdr:rowOff>100919</xdr:rowOff>
    </xdr:from>
    <xdr:to>
      <xdr:col>11</xdr:col>
      <xdr:colOff>383776</xdr:colOff>
      <xdr:row>8</xdr:row>
      <xdr:rowOff>146638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495298</xdr:colOff>
      <xdr:row>8</xdr:row>
      <xdr:rowOff>238713</xdr:rowOff>
    </xdr:from>
    <xdr:to>
      <xdr:col>11</xdr:col>
      <xdr:colOff>507999</xdr:colOff>
      <xdr:row>8</xdr:row>
      <xdr:rowOff>291419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11</xdr:col>
      <xdr:colOff>647700</xdr:colOff>
      <xdr:row>2</xdr:row>
      <xdr:rowOff>114300</xdr:rowOff>
    </xdr:from>
    <xdr:to>
      <xdr:col>13</xdr:col>
      <xdr:colOff>635429</xdr:colOff>
      <xdr:row>11</xdr:row>
      <xdr:rowOff>91718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755E873-5790-4878-BE1F-A424E1B6A9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833100" y="495300"/>
          <a:ext cx="1587929" cy="18824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295277</xdr:colOff>
      <xdr:row>4</xdr:row>
      <xdr:rowOff>59643</xdr:rowOff>
    </xdr:from>
    <xdr:to>
      <xdr:col>11</xdr:col>
      <xdr:colOff>566807</xdr:colOff>
      <xdr:row>4</xdr:row>
      <xdr:rowOff>105362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657227" y="707343"/>
          <a:ext cx="966318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12699</xdr:colOff>
      <xdr:row>5</xdr:row>
      <xdr:rowOff>6937</xdr:rowOff>
    </xdr:from>
    <xdr:to>
      <xdr:col>11</xdr:col>
      <xdr:colOff>704850</xdr:colOff>
      <xdr:row>5</xdr:row>
      <xdr:rowOff>52656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736599" y="816562"/>
          <a:ext cx="97218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219075</xdr:colOff>
      <xdr:row>44</xdr:row>
      <xdr:rowOff>123825</xdr:rowOff>
    </xdr:from>
    <xdr:to>
      <xdr:col>4</xdr:col>
      <xdr:colOff>457200</xdr:colOff>
      <xdr:row>50</xdr:row>
      <xdr:rowOff>45705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8143875"/>
          <a:ext cx="23622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357187</xdr:colOff>
      <xdr:row>20</xdr:row>
      <xdr:rowOff>47626</xdr:rowOff>
    </xdr:from>
    <xdr:to>
      <xdr:col>13</xdr:col>
      <xdr:colOff>447675</xdr:colOff>
      <xdr:row>45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228600</xdr:colOff>
      <xdr:row>0</xdr:row>
      <xdr:rowOff>66674</xdr:rowOff>
    </xdr:from>
    <xdr:to>
      <xdr:col>13</xdr:col>
      <xdr:colOff>307809</xdr:colOff>
      <xdr:row>8</xdr:row>
      <xdr:rowOff>152399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628D276-4B95-4AD5-B7BF-0CDC800B1F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944225" y="66674"/>
          <a:ext cx="1165059" cy="13811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295274</xdr:colOff>
      <xdr:row>13</xdr:row>
      <xdr:rowOff>123825</xdr:rowOff>
    </xdr:from>
    <xdr:to>
      <xdr:col>17</xdr:col>
      <xdr:colOff>323850</xdr:colOff>
      <xdr:row>29</xdr:row>
      <xdr:rowOff>85724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380999</xdr:colOff>
      <xdr:row>5</xdr:row>
      <xdr:rowOff>37419</xdr:rowOff>
    </xdr:from>
    <xdr:to>
      <xdr:col>14</xdr:col>
      <xdr:colOff>200025</xdr:colOff>
      <xdr:row>5</xdr:row>
      <xdr:rowOff>83138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 flipV="1">
          <a:off x="828674" y="847044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419100</xdr:colOff>
      <xdr:row>26</xdr:row>
      <xdr:rowOff>88536</xdr:rowOff>
    </xdr:from>
    <xdr:to>
      <xdr:col>5</xdr:col>
      <xdr:colOff>66675</xdr:colOff>
      <xdr:row>31</xdr:row>
      <xdr:rowOff>121905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574936"/>
          <a:ext cx="2028825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266701</xdr:colOff>
      <xdr:row>1</xdr:row>
      <xdr:rowOff>66675</xdr:rowOff>
    </xdr:from>
    <xdr:to>
      <xdr:col>17</xdr:col>
      <xdr:colOff>325049</xdr:colOff>
      <xdr:row>9</xdr:row>
      <xdr:rowOff>177442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4EAAC48-3CDC-4FA5-803D-7AF52800EA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7400926" y="228600"/>
          <a:ext cx="1258498" cy="149189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266700</xdr:colOff>
      <xdr:row>30</xdr:row>
      <xdr:rowOff>142875</xdr:rowOff>
    </xdr:from>
    <xdr:to>
      <xdr:col>3</xdr:col>
      <xdr:colOff>95250</xdr:colOff>
      <xdr:row>36</xdr:row>
      <xdr:rowOff>14319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5600700"/>
          <a:ext cx="201930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38100</xdr:colOff>
      <xdr:row>17</xdr:row>
      <xdr:rowOff>19051</xdr:rowOff>
    </xdr:from>
    <xdr:to>
      <xdr:col>13</xdr:col>
      <xdr:colOff>581025</xdr:colOff>
      <xdr:row>33</xdr:row>
      <xdr:rowOff>47626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276226</xdr:colOff>
      <xdr:row>0</xdr:row>
      <xdr:rowOff>66674</xdr:rowOff>
    </xdr:from>
    <xdr:to>
      <xdr:col>13</xdr:col>
      <xdr:colOff>654276</xdr:colOff>
      <xdr:row>8</xdr:row>
      <xdr:rowOff>167917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527C14A-02F9-4C07-8C3D-B72E6A1DDF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7591426" y="66674"/>
          <a:ext cx="1178150" cy="1396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50800</xdr:rowOff>
    </xdr:from>
    <xdr:to>
      <xdr:col>13</xdr:col>
      <xdr:colOff>584200</xdr:colOff>
      <xdr:row>32</xdr:row>
      <xdr:rowOff>76200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63500</xdr:colOff>
      <xdr:row>4</xdr:row>
      <xdr:rowOff>0</xdr:rowOff>
    </xdr:from>
    <xdr:to>
      <xdr:col>12</xdr:col>
      <xdr:colOff>25400</xdr:colOff>
      <xdr:row>4</xdr:row>
      <xdr:rowOff>50800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22300" y="7620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12</xdr:col>
      <xdr:colOff>50800</xdr:colOff>
      <xdr:row>5</xdr:row>
      <xdr:rowOff>20319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52500" y="9271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393700</xdr:colOff>
      <xdr:row>30</xdr:row>
      <xdr:rowOff>127000</xdr:rowOff>
    </xdr:from>
    <xdr:to>
      <xdr:col>1</xdr:col>
      <xdr:colOff>2705100</xdr:colOff>
      <xdr:row>35</xdr:row>
      <xdr:rowOff>183464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78232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165100</xdr:rowOff>
    </xdr:from>
    <xdr:to>
      <xdr:col>13</xdr:col>
      <xdr:colOff>787829</xdr:colOff>
      <xdr:row>9</xdr:row>
      <xdr:rowOff>129818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934870A-3640-4F8F-ABC3-8165DD6BF2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1417300" y="165100"/>
          <a:ext cx="1587929" cy="18824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596900</xdr:colOff>
      <xdr:row>13</xdr:row>
      <xdr:rowOff>12700</xdr:rowOff>
    </xdr:from>
    <xdr:to>
      <xdr:col>14</xdr:col>
      <xdr:colOff>25400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5</xdr:row>
      <xdr:rowOff>88900</xdr:rowOff>
    </xdr:from>
    <xdr:to>
      <xdr:col>12</xdr:col>
      <xdr:colOff>228600</xdr:colOff>
      <xdr:row>5</xdr:row>
      <xdr:rowOff>139700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96900" y="11684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406400</xdr:colOff>
      <xdr:row>6</xdr:row>
      <xdr:rowOff>63500</xdr:rowOff>
    </xdr:from>
    <xdr:to>
      <xdr:col>12</xdr:col>
      <xdr:colOff>254000</xdr:colOff>
      <xdr:row>6</xdr:row>
      <xdr:rowOff>109219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27100" y="13335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304800</xdr:colOff>
      <xdr:row>1</xdr:row>
      <xdr:rowOff>38100</xdr:rowOff>
    </xdr:from>
    <xdr:to>
      <xdr:col>14</xdr:col>
      <xdr:colOff>292529</xdr:colOff>
      <xdr:row>10</xdr:row>
      <xdr:rowOff>79018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E7D9C81-4CD1-4CCD-9939-CECDE2B68D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1379200" y="228600"/>
          <a:ext cx="1587929" cy="18824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596900</xdr:colOff>
      <xdr:row>14</xdr:row>
      <xdr:rowOff>63500</xdr:rowOff>
    </xdr:from>
    <xdr:to>
      <xdr:col>14</xdr:col>
      <xdr:colOff>165100</xdr:colOff>
      <xdr:row>35</xdr:row>
      <xdr:rowOff>63500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6</xdr:row>
      <xdr:rowOff>139700</xdr:rowOff>
    </xdr:from>
    <xdr:to>
      <xdr:col>12</xdr:col>
      <xdr:colOff>266700</xdr:colOff>
      <xdr:row>7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22300" y="12827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114300</xdr:rowOff>
    </xdr:from>
    <xdr:to>
      <xdr:col>12</xdr:col>
      <xdr:colOff>292100</xdr:colOff>
      <xdr:row>7</xdr:row>
      <xdr:rowOff>160019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52500" y="14478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342901</xdr:colOff>
      <xdr:row>1</xdr:row>
      <xdr:rowOff>38100</xdr:rowOff>
    </xdr:from>
    <xdr:to>
      <xdr:col>14</xdr:col>
      <xdr:colOff>188981</xdr:colOff>
      <xdr:row>10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36BD79E-2EB4-41AE-A874-3CC35D9340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1404601" y="228600"/>
          <a:ext cx="1446280" cy="1714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4</xdr:row>
      <xdr:rowOff>106681</xdr:rowOff>
    </xdr:from>
    <xdr:to>
      <xdr:col>7</xdr:col>
      <xdr:colOff>628650</xdr:colOff>
      <xdr:row>4</xdr:row>
      <xdr:rowOff>152400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04799" y="592456"/>
          <a:ext cx="847725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19048</xdr:colOff>
      <xdr:row>4</xdr:row>
      <xdr:rowOff>209550</xdr:rowOff>
    </xdr:from>
    <xdr:to>
      <xdr:col>7</xdr:col>
      <xdr:colOff>733424</xdr:colOff>
      <xdr:row>4</xdr:row>
      <xdr:rowOff>255269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571498" y="1038225"/>
          <a:ext cx="81724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371476</xdr:colOff>
      <xdr:row>39</xdr:row>
      <xdr:rowOff>295276</xdr:rowOff>
    </xdr:from>
    <xdr:to>
      <xdr:col>2</xdr:col>
      <xdr:colOff>552451</xdr:colOff>
      <xdr:row>42</xdr:row>
      <xdr:rowOff>279436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6" y="11258551"/>
          <a:ext cx="2476500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647701</xdr:colOff>
      <xdr:row>0</xdr:row>
      <xdr:rowOff>95250</xdr:rowOff>
    </xdr:from>
    <xdr:to>
      <xdr:col>8</xdr:col>
      <xdr:colOff>484900</xdr:colOff>
      <xdr:row>8</xdr:row>
      <xdr:rowOff>257175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FDDA43A-C50C-45D8-B2BF-006C72D58A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8867776" y="95250"/>
          <a:ext cx="1218324" cy="15430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45</xdr:row>
      <xdr:rowOff>133350</xdr:rowOff>
    </xdr:from>
    <xdr:to>
      <xdr:col>7</xdr:col>
      <xdr:colOff>323851</xdr:colOff>
      <xdr:row>56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42</xdr:row>
      <xdr:rowOff>266700</xdr:rowOff>
    </xdr:from>
    <xdr:to>
      <xdr:col>6</xdr:col>
      <xdr:colOff>390525</xdr:colOff>
      <xdr:row>44</xdr:row>
      <xdr:rowOff>228600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56</xdr:row>
      <xdr:rowOff>380999</xdr:rowOff>
    </xdr:from>
    <xdr:to>
      <xdr:col>7</xdr:col>
      <xdr:colOff>219075</xdr:colOff>
      <xdr:row>79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381001</xdr:colOff>
      <xdr:row>4</xdr:row>
      <xdr:rowOff>49531</xdr:rowOff>
    </xdr:from>
    <xdr:to>
      <xdr:col>6</xdr:col>
      <xdr:colOff>400051</xdr:colOff>
      <xdr:row>4</xdr:row>
      <xdr:rowOff>95250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81001" y="69723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4</xdr:row>
      <xdr:rowOff>142875</xdr:rowOff>
    </xdr:from>
    <xdr:to>
      <xdr:col>6</xdr:col>
      <xdr:colOff>581025</xdr:colOff>
      <xdr:row>5</xdr:row>
      <xdr:rowOff>26670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428625" y="790575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219076</xdr:colOff>
      <xdr:row>38</xdr:row>
      <xdr:rowOff>196254</xdr:rowOff>
    </xdr:from>
    <xdr:to>
      <xdr:col>4</xdr:col>
      <xdr:colOff>1066801</xdr:colOff>
      <xdr:row>40</xdr:row>
      <xdr:rowOff>312783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1" y="10835679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647700</xdr:colOff>
      <xdr:row>83</xdr:row>
      <xdr:rowOff>161925</xdr:rowOff>
    </xdr:from>
    <xdr:to>
      <xdr:col>5</xdr:col>
      <xdr:colOff>133350</xdr:colOff>
      <xdr:row>88</xdr:row>
      <xdr:rowOff>11754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366962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200025</xdr:colOff>
      <xdr:row>0</xdr:row>
      <xdr:rowOff>85725</xdr:rowOff>
    </xdr:from>
    <xdr:to>
      <xdr:col>8</xdr:col>
      <xdr:colOff>495300</xdr:colOff>
      <xdr:row>10</xdr:row>
      <xdr:rowOff>171450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B822918B-C616-446F-8E11-7543ABF3E7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8534400" y="85725"/>
          <a:ext cx="1095375" cy="1447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180975</xdr:colOff>
      <xdr:row>76</xdr:row>
      <xdr:rowOff>38100</xdr:rowOff>
    </xdr:from>
    <xdr:to>
      <xdr:col>2</xdr:col>
      <xdr:colOff>904875</xdr:colOff>
      <xdr:row>80</xdr:row>
      <xdr:rowOff>97479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260282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36</xdr:row>
      <xdr:rowOff>47625</xdr:rowOff>
    </xdr:from>
    <xdr:to>
      <xdr:col>8</xdr:col>
      <xdr:colOff>323850</xdr:colOff>
      <xdr:row>38</xdr:row>
      <xdr:rowOff>164154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096327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266701</xdr:colOff>
      <xdr:row>0</xdr:row>
      <xdr:rowOff>161924</xdr:rowOff>
    </xdr:from>
    <xdr:to>
      <xdr:col>8</xdr:col>
      <xdr:colOff>628681</xdr:colOff>
      <xdr:row>9</xdr:row>
      <xdr:rowOff>66675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8F83C7D-DBAD-430F-802A-56305DC508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8258176" y="161924"/>
          <a:ext cx="1162080" cy="15240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142875</xdr:rowOff>
    </xdr:from>
    <xdr:to>
      <xdr:col>2</xdr:col>
      <xdr:colOff>2428875</xdr:colOff>
      <xdr:row>3</xdr:row>
      <xdr:rowOff>188594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33375" y="80010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114299</xdr:colOff>
      <xdr:row>3</xdr:row>
      <xdr:rowOff>255269</xdr:rowOff>
    </xdr:from>
    <xdr:to>
      <xdr:col>2</xdr:col>
      <xdr:colOff>2457450</xdr:colOff>
      <xdr:row>3</xdr:row>
      <xdr:rowOff>300988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47674" y="912494"/>
          <a:ext cx="7058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3009900</xdr:colOff>
      <xdr:row>41</xdr:row>
      <xdr:rowOff>171450</xdr:rowOff>
    </xdr:from>
    <xdr:to>
      <xdr:col>2</xdr:col>
      <xdr:colOff>466725</xdr:colOff>
      <xdr:row>43</xdr:row>
      <xdr:rowOff>287979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133475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2514600</xdr:colOff>
      <xdr:row>0</xdr:row>
      <xdr:rowOff>95250</xdr:rowOff>
    </xdr:from>
    <xdr:to>
      <xdr:col>3</xdr:col>
      <xdr:colOff>734945</xdr:colOff>
      <xdr:row>8</xdr:row>
      <xdr:rowOff>148868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0E2A467-7887-414A-B862-152A18A059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7562850" y="95250"/>
          <a:ext cx="1154045" cy="136806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165100</xdr:colOff>
      <xdr:row>27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</xdr:col>
      <xdr:colOff>0</xdr:colOff>
      <xdr:row>5</xdr:row>
      <xdr:rowOff>152400</xdr:rowOff>
    </xdr:from>
    <xdr:to>
      <xdr:col>11</xdr:col>
      <xdr:colOff>561576</xdr:colOff>
      <xdr:row>6</xdr:row>
      <xdr:rowOff>7619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495300" y="12446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6</xdr:row>
      <xdr:rowOff>61594</xdr:rowOff>
    </xdr:from>
    <xdr:to>
      <xdr:col>11</xdr:col>
      <xdr:colOff>698499</xdr:colOff>
      <xdr:row>6</xdr:row>
      <xdr:rowOff>114300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749298" y="13442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444500</xdr:colOff>
      <xdr:row>31</xdr:row>
      <xdr:rowOff>25400</xdr:rowOff>
    </xdr:from>
    <xdr:to>
      <xdr:col>2</xdr:col>
      <xdr:colOff>457200</xdr:colOff>
      <xdr:row>36</xdr:row>
      <xdr:rowOff>62398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5819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46</xdr:row>
      <xdr:rowOff>151719</xdr:rowOff>
    </xdr:from>
    <xdr:to>
      <xdr:col>11</xdr:col>
      <xdr:colOff>66276</xdr:colOff>
      <xdr:row>47</xdr:row>
      <xdr:rowOff>6938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47</xdr:row>
      <xdr:rowOff>60913</xdr:rowOff>
    </xdr:from>
    <xdr:to>
      <xdr:col>11</xdr:col>
      <xdr:colOff>203199</xdr:colOff>
      <xdr:row>47</xdr:row>
      <xdr:rowOff>113619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723900</xdr:colOff>
      <xdr:row>75</xdr:row>
      <xdr:rowOff>177800</xdr:rowOff>
    </xdr:from>
    <xdr:to>
      <xdr:col>14</xdr:col>
      <xdr:colOff>139700</xdr:colOff>
      <xdr:row>80</xdr:row>
      <xdr:rowOff>62398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3900" y="167640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304801</xdr:colOff>
      <xdr:row>0</xdr:row>
      <xdr:rowOff>165100</xdr:rowOff>
    </xdr:from>
    <xdr:to>
      <xdr:col>14</xdr:col>
      <xdr:colOff>165101</xdr:colOff>
      <xdr:row>9</xdr:row>
      <xdr:rowOff>129818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4D7EE767-43EC-46C9-85FA-C8D531E3F8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795001" y="165100"/>
          <a:ext cx="1460500" cy="1882418"/>
        </a:xfrm>
        <a:prstGeom prst="rect">
          <a:avLst/>
        </a:prstGeom>
      </xdr:spPr>
    </xdr:pic>
    <xdr:clientData/>
  </xdr:twoCellAnchor>
  <xdr:twoCellAnchor editAs="oneCell">
    <xdr:from>
      <xdr:col>11</xdr:col>
      <xdr:colOff>647700</xdr:colOff>
      <xdr:row>42</xdr:row>
      <xdr:rowOff>88900</xdr:rowOff>
    </xdr:from>
    <xdr:to>
      <xdr:col>13</xdr:col>
      <xdr:colOff>635429</xdr:colOff>
      <xdr:row>52</xdr:row>
      <xdr:rowOff>66318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2DB75C0C-A10D-4D02-973E-B824D8C95F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337800" y="9842500"/>
          <a:ext cx="1587929" cy="18824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33" dataDxfId="131" headerRowBorderDxfId="132" tableBorderDxfId="130" totalsRowBorderDxfId="129">
  <tableColumns count="3">
    <tableColumn id="1" xr3:uid="{00000000-0010-0000-0000-000001000000}" name="CONCEPTO" dataDxfId="128"/>
    <tableColumn id="2" xr3:uid="{00000000-0010-0000-0000-000002000000}" name="FEB/23" dataDxfId="127"/>
    <tableColumn id="3" xr3:uid="{00000000-0010-0000-0000-000003000000}" name="FEB/22" dataDxfId="126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40" totalsRowShown="0" headerRowDxfId="64" dataDxfId="62" headerRowBorderDxfId="63" tableBorderDxfId="61" headerRowCellStyle="Normal 2">
  <tableColumns count="2">
    <tableColumn id="1" xr3:uid="{00000000-0010-0000-0900-000001000000}" name="VEHICULO" dataDxfId="60" dataCellStyle="Normal 2"/>
    <tableColumn id="2" xr3:uid="{00000000-0010-0000-0900-000002000000}" name="CANTIDAD" dataDxfId="59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2:C16" totalsRowShown="0" dataDxfId="57" headerRowBorderDxfId="58" tableBorderDxfId="56">
  <tableColumns count="2">
    <tableColumn id="1" xr3:uid="{00000000-0010-0000-0A00-000001000000}" name="CONCEPTO" dataDxfId="55"/>
    <tableColumn id="2" xr3:uid="{00000000-0010-0000-0A00-000002000000}" name="Columna1" dataDxfId="54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1:D44" totalsRowShown="0" headerRowDxfId="53" dataDxfId="51" headerRowBorderDxfId="52" tableBorderDxfId="50" totalsRowBorderDxfId="49">
  <tableColumns count="2">
    <tableColumn id="1" xr3:uid="{00000000-0010-0000-0B00-000001000000}" name="CRUCERO" dataDxfId="48"/>
    <tableColumn id="2" xr3:uid="{00000000-0010-0000-0B00-000002000000}" name="No. INCIDENTES" dataDxfId="47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C000000}" name="Tabla1" displayName="Tabla1" ref="B12:D17" totalsRowShown="0" headerRowDxfId="46" dataDxfId="44" headerRowBorderDxfId="45" tableBorderDxfId="43">
  <tableColumns count="3">
    <tableColumn id="1" xr3:uid="{00000000-0010-0000-0C00-000001000000}" name="CONCEPTO" dataDxfId="42"/>
    <tableColumn id="2" xr3:uid="{00000000-0010-0000-0C00-000002000000}" name="FEB/21" dataDxfId="41">
      <calculatedColumnFormula>SUM(C9:C12)</calculatedColumnFormula>
    </tableColumn>
    <tableColumn id="3" xr3:uid="{00000000-0010-0000-0C00-000003000000}" name="FEB/22" dataDxfId="40"/>
  </tableColumns>
  <tableStyleInfo name="TableStyleMedium1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a14" displayName="Tabla14" ref="B12:D17" totalsRowShown="0" headerRowDxfId="39" dataDxfId="37" headerRowBorderDxfId="38" tableBorderDxfId="36">
  <tableColumns count="3">
    <tableColumn id="1" xr3:uid="{00000000-0010-0000-0D00-000001000000}" name="CONCEPTO" dataDxfId="35"/>
    <tableColumn id="2" xr3:uid="{00000000-0010-0000-0D00-000002000000}" name="FEB/23" dataDxfId="34"/>
    <tableColumn id="3" xr3:uid="{00000000-0010-0000-0D00-000003000000}" name="FEB/22" dataDxfId="33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11:M16" totalsRowShown="0" headerRowDxfId="32" dataDxfId="30" headerRowBorderDxfId="31" tableBorderDxfId="29">
  <tableColumns count="11">
    <tableColumn id="1" xr3:uid="{00000000-0010-0000-0E00-000001000000}" name="Columna1" dataDxfId="28"/>
    <tableColumn id="2" xr3:uid="{00000000-0010-0000-0E00-000002000000}" name="CUMPLIDOS" dataDxfId="27"/>
    <tableColumn id="3" xr3:uid="{00000000-0010-0000-0E00-000003000000}" name="ACTIVIDAD" dataDxfId="26"/>
    <tableColumn id="4" xr3:uid="{00000000-0010-0000-0E00-000004000000}" name="AMONESTADOS" dataDxfId="25"/>
    <tableColumn id="5" xr3:uid="{00000000-0010-0000-0E00-000005000000}" name="PREESC. MÉDICA" dataDxfId="24"/>
    <tableColumn id="6" xr3:uid="{00000000-0010-0000-0E00-000006000000}" name="A.A." dataDxfId="23"/>
    <tableColumn id="7" xr3:uid="{00000000-0010-0000-0E00-000007000000}" name="FALTA DE MERITOS" dataDxfId="22"/>
    <tableColumn id="10" xr3:uid="{180026C1-231B-45E9-85D6-37DFBA2FA904}" name="SIN EVIDENCIA" dataDxfId="21"/>
    <tableColumn id="8" xr3:uid="{E786E380-3008-48CC-BF2E-9EA790FF0AF3}" name="ORDEN DE APRENSIÓN" dataDxfId="20"/>
    <tableColumn id="11" xr3:uid="{43B75338-CF65-4B40-980A-0F43CAFD5F3B}" name="OTROS" dataDxfId="19"/>
    <tableColumn id="9" xr3:uid="{00000000-0010-0000-0E00-000009000000}" name="TOTAL" dataDxfId="18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1:G15" totalsRowShown="0" headerRowDxfId="17" dataDxfId="16" tableBorderDxfId="15">
  <tableColumns count="6">
    <tableColumn id="1" xr3:uid="{00000000-0010-0000-0F00-000001000000}" name="Columna1" dataDxfId="14"/>
    <tableColumn id="2" xr3:uid="{00000000-0010-0000-0F00-000002000000}" name="ASUNTOS INTERNOS" dataDxfId="13"/>
    <tableColumn id="3" xr3:uid="{00000000-0010-0000-0F00-000003000000}" name="COLEGIADO" dataDxfId="12"/>
    <tableColumn id="4" xr3:uid="{00000000-0010-0000-0F00-000004000000}" name="JUZGADO III" dataDxfId="11"/>
    <tableColumn id="5" xr3:uid="{00000000-0010-0000-0F00-000005000000}" name="JUZGADO IV" dataDxfId="10"/>
    <tableColumn id="6" xr3:uid="{00000000-0010-0000-0F00-000006000000}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8:G23" totalsRowShown="0" headerRowDxfId="8" dataDxfId="7" tableBorderDxfId="6">
  <tableColumns count="6">
    <tableColumn id="1" xr3:uid="{00000000-0010-0000-1000-000001000000}" name="Columna1" dataDxfId="5"/>
    <tableColumn id="2" xr3:uid="{00000000-0010-0000-1000-000002000000}" name="ASUNTOS INTERNOS" dataDxfId="4"/>
    <tableColumn id="3" xr3:uid="{00000000-0010-0000-1000-000003000000}" name="JUZGADO I" dataDxfId="3"/>
    <tableColumn id="4" xr3:uid="{00000000-0010-0000-1000-000004000000}" name="JUZGADO III" dataDxfId="2">
      <calculatedColumnFormula>E16+E17</calculatedColumnFormula>
    </tableColumn>
    <tableColumn id="5" xr3:uid="{00000000-0010-0000-1000-000005000000}" name="JUZGADO IV" dataDxfId="1"/>
    <tableColumn id="6" xr3:uid="{00000000-0010-0000-1000-000006000000}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25" dataDxfId="123" headerRowBorderDxfId="124" tableBorderDxfId="122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21" dataCellStyle="Normal 2"/>
    <tableColumn id="2" xr3:uid="{00000000-0010-0000-0100-000002000000}" name="FEB/23" dataDxfId="120" dataCellStyle="Normal 2">
      <calculatedColumnFormula>SUM(C3:C9)</calculatedColumnFormula>
    </tableColumn>
    <tableColumn id="3" xr3:uid="{00000000-0010-0000-0100-000003000000}" name="FEB/22" dataDxfId="119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18" dataDxfId="116" headerRowBorderDxfId="117" tableBorderDxfId="115">
  <tableColumns count="3">
    <tableColumn id="1" xr3:uid="{00000000-0010-0000-0200-000001000000}" name="CONCEPTO" dataDxfId="114" dataCellStyle="Normal 2"/>
    <tableColumn id="2" xr3:uid="{00000000-0010-0000-0200-000002000000}" name="FEB/23" dataDxfId="113" dataCellStyle="Normal 2"/>
    <tableColumn id="3" xr3:uid="{00000000-0010-0000-0200-000003000000}" name="FEB/22" dataDxfId="112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11" dataDxfId="109" headerRowBorderDxfId="110" tableBorderDxfId="108">
  <tableColumns count="3">
    <tableColumn id="1" xr3:uid="{00000000-0010-0000-0300-000001000000}" name="CONCEPTO" dataDxfId="107" dataCellStyle="Normal 2"/>
    <tableColumn id="2" xr3:uid="{00000000-0010-0000-0300-000002000000}" name="FEB/23" dataDxfId="106" dataCellStyle="Normal 2"/>
    <tableColumn id="3" xr3:uid="{00000000-0010-0000-0300-000003000000}" name="FEB/22" dataDxfId="105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104" dataDxfId="102" headerRowBorderDxfId="103" tableBorderDxfId="101" headerRowCellStyle="Normal 2">
  <tableColumns count="6">
    <tableColumn id="1" xr3:uid="{00000000-0010-0000-0400-000001000000}" name="EDAD" dataDxfId="100"/>
    <tableColumn id="2" xr3:uid="{00000000-0010-0000-0400-000002000000}" name="CHOQUES" dataDxfId="99"/>
    <tableColumn id="3" xr3:uid="{00000000-0010-0000-0400-000003000000}" name="ATROPELLOS" dataDxfId="98"/>
    <tableColumn id="4" xr3:uid="{00000000-0010-0000-0400-000004000000}" name="VOLCADURAS" dataDxfId="97"/>
    <tableColumn id="5" xr3:uid="{00000000-0010-0000-0400-000005000000}" name="CAIDA DE PERSONA" dataDxfId="96"/>
    <tableColumn id="6" xr3:uid="{00000000-0010-0000-0400-000006000000}" name="COMPUTO" dataDxfId="95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94" dataDxfId="92" headerRowBorderDxfId="93" tableBorderDxfId="91" headerRowCellStyle="Normal 2" dataCellStyle="Normal 2">
  <tableColumns count="6">
    <tableColumn id="1" xr3:uid="{00000000-0010-0000-0500-000001000000}" name="HORA" dataDxfId="90"/>
    <tableColumn id="2" xr3:uid="{00000000-0010-0000-0500-000002000000}" name="CHOQUES" dataDxfId="89" dataCellStyle="Normal 2"/>
    <tableColumn id="3" xr3:uid="{00000000-0010-0000-0500-000003000000}" name="ATROPELLOS" dataDxfId="88" dataCellStyle="Normal 2"/>
    <tableColumn id="4" xr3:uid="{00000000-0010-0000-0500-000004000000}" name="VOLCADURAS" dataDxfId="87" dataCellStyle="Normal 2"/>
    <tableColumn id="5" xr3:uid="{00000000-0010-0000-0500-000005000000}" name="CAIDA DE PERSONA" dataDxfId="86" dataCellStyle="Normal 2"/>
    <tableColumn id="6" xr3:uid="{00000000-0010-0000-0500-000006000000}" name="COMPUTO" dataDxfId="85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84" dataDxfId="82" headerRowBorderDxfId="83" tableBorderDxfId="81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80"/>
    <tableColumn id="2" xr3:uid="{00000000-0010-0000-0600-000002000000}" name="ESTADO  DE EBRIEDAD" dataDxfId="79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5:C63" totalsRowShown="0" headerRowDxfId="78" dataDxfId="76" headerRowBorderDxfId="77" tableBorderDxfId="75" totalsRowBorderDxfId="74" headerRowCellStyle="Normal 2" dataCellStyle="Normal 2">
  <sortState xmlns:xlrd2="http://schemas.microsoft.com/office/spreadsheetml/2017/richdata2" ref="B46:C63">
    <sortCondition ref="B46:B63"/>
  </sortState>
  <tableColumns count="2">
    <tableColumn id="1" xr3:uid="{00000000-0010-0000-0700-000001000000}" name="EDAD" dataDxfId="73"/>
    <tableColumn id="2" xr3:uid="{00000000-0010-0000-0700-000002000000}" name="ESTADO  DE EBRIEDAD" dataDxfId="72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8:C70" totalsRowShown="0" headerRowDxfId="71" dataDxfId="69" headerRowBorderDxfId="70" tableBorderDxfId="68" totalsRowBorderDxfId="67" headerRowCellStyle="Normal 2">
  <tableColumns count="2">
    <tableColumn id="1" xr3:uid="{00000000-0010-0000-0800-000001000000}" name="GENERO " dataDxfId="66" dataCellStyle="Normal 2"/>
    <tableColumn id="2" xr3:uid="{00000000-0010-0000-0800-000002000000}" name="E.E." dataDxfId="65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3"/>
  <sheetViews>
    <sheetView showGridLines="0" view="pageLayout" topLeftCell="A4" zoomScale="75" zoomScaleNormal="75" zoomScaleSheetLayoutView="75" zoomScalePageLayoutView="75" workbookViewId="0">
      <selection activeCell="D26" sqref="D26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>
      <c r="B1" s="2"/>
      <c r="C1" s="2"/>
      <c r="D1" s="2"/>
    </row>
    <row r="2" spans="2:8">
      <c r="B2" s="352" t="s">
        <v>168</v>
      </c>
      <c r="C2" s="352"/>
      <c r="D2" s="352"/>
      <c r="E2" s="352"/>
      <c r="F2" s="352"/>
      <c r="G2" s="352"/>
      <c r="H2" s="352"/>
    </row>
    <row r="3" spans="2:8">
      <c r="B3" s="352"/>
      <c r="C3" s="352"/>
      <c r="D3" s="352"/>
      <c r="E3" s="352"/>
      <c r="F3" s="352"/>
      <c r="G3" s="352"/>
      <c r="H3" s="352"/>
    </row>
    <row r="4" spans="2:8" ht="50.25" customHeight="1">
      <c r="B4" s="352"/>
      <c r="C4" s="352"/>
      <c r="D4" s="352"/>
      <c r="E4" s="352"/>
      <c r="F4" s="352"/>
      <c r="G4" s="352"/>
      <c r="H4" s="352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75"/>
    </row>
    <row r="10" spans="2:8" ht="21" customHeight="1">
      <c r="B10" s="249" t="s">
        <v>0</v>
      </c>
      <c r="C10" s="250" t="s">
        <v>170</v>
      </c>
      <c r="D10" s="251" t="s">
        <v>164</v>
      </c>
    </row>
    <row r="11" spans="2:8" ht="30.95" customHeight="1">
      <c r="B11" s="246" t="s">
        <v>1</v>
      </c>
      <c r="C11" s="213">
        <v>302</v>
      </c>
      <c r="D11" s="199">
        <v>343</v>
      </c>
    </row>
    <row r="12" spans="2:8" ht="30.95" customHeight="1">
      <c r="B12" s="246" t="s">
        <v>2</v>
      </c>
      <c r="C12" s="213">
        <v>6</v>
      </c>
      <c r="D12" s="199">
        <v>16</v>
      </c>
    </row>
    <row r="13" spans="2:8" ht="30.95" customHeight="1">
      <c r="B13" s="246" t="s">
        <v>3</v>
      </c>
      <c r="C13" s="213">
        <v>14</v>
      </c>
      <c r="D13" s="199">
        <v>14</v>
      </c>
    </row>
    <row r="14" spans="2:8" ht="30.95" customHeight="1">
      <c r="B14" s="246" t="s">
        <v>4</v>
      </c>
      <c r="C14" s="213">
        <v>1</v>
      </c>
      <c r="D14" s="199">
        <v>0</v>
      </c>
    </row>
    <row r="15" spans="2:8" ht="12.75" customHeight="1">
      <c r="B15" s="246"/>
      <c r="C15" s="213"/>
      <c r="D15" s="199"/>
    </row>
    <row r="16" spans="2:8" ht="30.95" customHeight="1">
      <c r="B16" s="247" t="s">
        <v>5</v>
      </c>
      <c r="C16" s="213">
        <f>C11+C12+C13+C14</f>
        <v>323</v>
      </c>
      <c r="D16" s="213">
        <f>D11+D12+D13+D14</f>
        <v>373</v>
      </c>
    </row>
    <row r="17" spans="2:5" ht="12.75" customHeight="1">
      <c r="B17" s="246"/>
      <c r="C17" s="213"/>
      <c r="D17" s="199"/>
    </row>
    <row r="18" spans="2:5" ht="30.95" customHeight="1">
      <c r="B18" s="246" t="s">
        <v>6</v>
      </c>
      <c r="C18" s="213">
        <v>182</v>
      </c>
      <c r="D18" s="199">
        <v>214</v>
      </c>
    </row>
    <row r="19" spans="2:5" ht="30.95" customHeight="1">
      <c r="B19" s="248" t="s">
        <v>7</v>
      </c>
      <c r="C19" s="214">
        <v>8</v>
      </c>
      <c r="D19" s="200">
        <v>3</v>
      </c>
    </row>
    <row r="20" spans="2:5" ht="9" customHeight="1">
      <c r="E20" s="74"/>
    </row>
    <row r="21" spans="2:5">
      <c r="E21" s="74"/>
    </row>
    <row r="22" spans="2:5">
      <c r="E22" s="74"/>
    </row>
    <row r="23" spans="2:5">
      <c r="E23" s="74"/>
    </row>
  </sheetData>
  <mergeCells count="1">
    <mergeCell ref="B2:H4"/>
  </mergeCells>
  <printOptions horizontalCentered="1"/>
  <pageMargins left="0.23622047244094491" right="0.23622047244094491" top="0.74803149606299213" bottom="0.74803149606299213" header="0.31496062992125984" footer="0.31496062992125984"/>
  <pageSetup scale="74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4:F44"/>
  <sheetViews>
    <sheetView showGridLines="0" view="pageLayout" topLeftCell="A23" zoomScaleNormal="100" workbookViewId="0">
      <selection activeCell="D49" sqref="D49"/>
    </sheetView>
  </sheetViews>
  <sheetFormatPr baseColWidth="10" defaultRowHeight="12.75"/>
  <cols>
    <col min="1" max="1" width="5.85546875" customWidth="1"/>
    <col min="2" max="2" width="8.7109375" customWidth="1"/>
    <col min="3" max="3" width="65.28515625" customWidth="1"/>
    <col min="4" max="4" width="15.28515625" customWidth="1"/>
    <col min="5" max="5" width="12.85546875" customWidth="1"/>
  </cols>
  <sheetData>
    <row r="4" spans="2:6" ht="12.75" customHeight="1">
      <c r="B4" s="374" t="s">
        <v>162</v>
      </c>
      <c r="C4" s="374"/>
      <c r="D4" s="374"/>
      <c r="E4" s="374"/>
      <c r="F4" s="374"/>
    </row>
    <row r="5" spans="2:6" ht="12.75" customHeight="1">
      <c r="B5" s="374"/>
      <c r="C5" s="374"/>
      <c r="D5" s="374"/>
      <c r="E5" s="374"/>
      <c r="F5" s="374"/>
    </row>
    <row r="6" spans="2:6" ht="24.75" customHeight="1">
      <c r="B6" s="374"/>
      <c r="C6" s="374"/>
      <c r="D6" s="374"/>
      <c r="E6" s="374"/>
      <c r="F6" s="374"/>
    </row>
    <row r="7" spans="2:6" hidden="1"/>
    <row r="9" spans="2:6" ht="13.5" thickBot="1"/>
    <row r="10" spans="2:6" ht="31.5" customHeight="1" thickBot="1">
      <c r="C10" s="372" t="s">
        <v>176</v>
      </c>
      <c r="D10" s="373"/>
    </row>
    <row r="11" spans="2:6" ht="15">
      <c r="C11" s="308" t="s">
        <v>108</v>
      </c>
      <c r="D11" s="309" t="s">
        <v>109</v>
      </c>
    </row>
    <row r="12" spans="2:6" ht="15.75">
      <c r="C12" s="310" t="s">
        <v>127</v>
      </c>
      <c r="D12" s="311"/>
    </row>
    <row r="13" spans="2:6" ht="15">
      <c r="C13" s="312" t="s">
        <v>182</v>
      </c>
      <c r="D13" s="313">
        <v>5</v>
      </c>
    </row>
    <row r="14" spans="2:6" ht="15">
      <c r="C14" s="314" t="s">
        <v>183</v>
      </c>
      <c r="D14" s="311">
        <v>2</v>
      </c>
    </row>
    <row r="15" spans="2:6" ht="15">
      <c r="C15" s="314" t="s">
        <v>184</v>
      </c>
      <c r="D15" s="316">
        <v>2</v>
      </c>
    </row>
    <row r="16" spans="2:6" ht="15">
      <c r="C16" s="314" t="s">
        <v>185</v>
      </c>
      <c r="D16" s="311">
        <v>2</v>
      </c>
    </row>
    <row r="17" spans="3:4" ht="15">
      <c r="C17" s="314" t="s">
        <v>186</v>
      </c>
      <c r="D17" s="311">
        <v>2</v>
      </c>
    </row>
    <row r="18" spans="3:4" ht="15">
      <c r="C18" s="314" t="s">
        <v>187</v>
      </c>
      <c r="D18" s="311">
        <v>2</v>
      </c>
    </row>
    <row r="19" spans="3:4" ht="15">
      <c r="C19" s="314" t="s">
        <v>188</v>
      </c>
      <c r="D19" s="311">
        <v>2</v>
      </c>
    </row>
    <row r="20" spans="3:4" ht="3.75" customHeight="1">
      <c r="C20" s="315"/>
      <c r="D20" s="316"/>
    </row>
    <row r="21" spans="3:4" ht="15">
      <c r="C21" s="318" t="s">
        <v>150</v>
      </c>
      <c r="D21" s="317"/>
    </row>
    <row r="22" spans="3:4" ht="15">
      <c r="C22" s="340" t="s">
        <v>189</v>
      </c>
      <c r="D22" s="341">
        <v>4</v>
      </c>
    </row>
    <row r="23" spans="3:4" ht="15">
      <c r="C23" s="340" t="s">
        <v>190</v>
      </c>
      <c r="D23" s="341">
        <v>3</v>
      </c>
    </row>
    <row r="24" spans="3:4" ht="15">
      <c r="C24" s="340" t="s">
        <v>191</v>
      </c>
      <c r="D24" s="341">
        <v>2</v>
      </c>
    </row>
    <row r="25" spans="3:4" ht="15">
      <c r="C25" s="314" t="s">
        <v>192</v>
      </c>
      <c r="D25" s="317">
        <v>2</v>
      </c>
    </row>
    <row r="26" spans="3:4" ht="15">
      <c r="C26" s="314" t="s">
        <v>193</v>
      </c>
      <c r="D26" s="317">
        <v>2</v>
      </c>
    </row>
    <row r="27" spans="3:4" ht="15">
      <c r="C27" s="314" t="s">
        <v>194</v>
      </c>
      <c r="D27" s="316">
        <v>2</v>
      </c>
    </row>
    <row r="28" spans="3:4" ht="6" customHeight="1">
      <c r="C28" s="340"/>
      <c r="D28" s="341"/>
    </row>
    <row r="29" spans="3:4" ht="15">
      <c r="C29" s="318" t="s">
        <v>151</v>
      </c>
      <c r="D29" s="319"/>
    </row>
    <row r="30" spans="3:4" ht="15">
      <c r="C30" s="314" t="s">
        <v>195</v>
      </c>
      <c r="D30" s="311">
        <v>6</v>
      </c>
    </row>
    <row r="31" spans="3:4" ht="15">
      <c r="C31" s="314" t="s">
        <v>196</v>
      </c>
      <c r="D31" s="311">
        <v>4</v>
      </c>
    </row>
    <row r="32" spans="3:4" ht="15">
      <c r="C32" s="314" t="s">
        <v>197</v>
      </c>
      <c r="D32" s="311">
        <v>4</v>
      </c>
    </row>
    <row r="33" spans="3:4" ht="15">
      <c r="C33" s="314" t="s">
        <v>198</v>
      </c>
      <c r="D33" s="311">
        <v>3</v>
      </c>
    </row>
    <row r="34" spans="3:4" ht="15">
      <c r="C34" s="314" t="s">
        <v>199</v>
      </c>
      <c r="D34" s="311">
        <v>3</v>
      </c>
    </row>
    <row r="35" spans="3:4" ht="15">
      <c r="C35" s="314" t="s">
        <v>200</v>
      </c>
      <c r="D35" s="311">
        <v>3</v>
      </c>
    </row>
    <row r="36" spans="3:4" ht="15">
      <c r="C36" s="314" t="s">
        <v>201</v>
      </c>
      <c r="D36" s="311">
        <v>3</v>
      </c>
    </row>
    <row r="37" spans="3:4" ht="15">
      <c r="C37" s="314" t="s">
        <v>202</v>
      </c>
      <c r="D37" s="311">
        <v>2</v>
      </c>
    </row>
    <row r="38" spans="3:4" ht="15">
      <c r="C38" s="314" t="s">
        <v>203</v>
      </c>
      <c r="D38" s="311">
        <v>2</v>
      </c>
    </row>
    <row r="39" spans="3:4" ht="15">
      <c r="C39" s="340" t="s">
        <v>204</v>
      </c>
      <c r="D39" s="341">
        <v>2</v>
      </c>
    </row>
    <row r="40" spans="3:4" ht="15">
      <c r="C40" s="340" t="s">
        <v>205</v>
      </c>
      <c r="D40" s="341">
        <v>2</v>
      </c>
    </row>
    <row r="41" spans="3:4" ht="15">
      <c r="C41" s="340" t="s">
        <v>206</v>
      </c>
      <c r="D41" s="341">
        <v>2</v>
      </c>
    </row>
    <row r="42" spans="3:4" ht="15">
      <c r="C42" s="312" t="s">
        <v>207</v>
      </c>
      <c r="D42" s="313">
        <v>9</v>
      </c>
    </row>
    <row r="43" spans="3:4" ht="15">
      <c r="C43" s="340"/>
      <c r="D43" s="341"/>
    </row>
    <row r="44" spans="3:4" ht="15">
      <c r="C44" s="342"/>
      <c r="D44" s="343"/>
    </row>
  </sheetData>
  <mergeCells count="2">
    <mergeCell ref="C10:D10"/>
    <mergeCell ref="B4:F6"/>
  </mergeCells>
  <printOptions horizont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Header xml:space="preserve">&amp;L
</oddHead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8:P40"/>
  <sheetViews>
    <sheetView showGridLines="0" view="pageLayout" topLeftCell="A10" zoomScale="75" zoomScaleNormal="100" zoomScaleSheetLayoutView="75" zoomScalePageLayoutView="75" workbookViewId="0">
      <selection activeCell="C19" sqref="C19"/>
    </sheetView>
  </sheetViews>
  <sheetFormatPr baseColWidth="10" defaultRowHeight="15"/>
  <cols>
    <col min="1" max="1" width="5.85546875" style="10" customWidth="1"/>
    <col min="2" max="2" width="29.7109375" style="10" customWidth="1"/>
    <col min="3" max="3" width="11.28515625" style="10" customWidth="1"/>
    <col min="4" max="4" width="10.710937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8" spans="2:16">
      <c r="B8" s="375" t="s">
        <v>177</v>
      </c>
      <c r="C8" s="375"/>
      <c r="D8" s="375"/>
      <c r="E8" s="375"/>
      <c r="F8" s="375"/>
      <c r="G8" s="375"/>
      <c r="H8" s="375"/>
      <c r="I8" s="375"/>
      <c r="J8" s="375"/>
      <c r="K8" s="375"/>
    </row>
    <row r="9" spans="2:16" ht="30" customHeight="1">
      <c r="B9" s="375"/>
      <c r="C9" s="375"/>
      <c r="D9" s="375"/>
      <c r="E9" s="375"/>
      <c r="F9" s="375"/>
      <c r="G9" s="375"/>
      <c r="H9" s="375"/>
      <c r="I9" s="375"/>
      <c r="J9" s="375"/>
      <c r="K9" s="375"/>
      <c r="L9" s="77"/>
      <c r="M9" s="77"/>
      <c r="N9" s="77"/>
      <c r="O9" s="77"/>
      <c r="P9" s="77"/>
    </row>
    <row r="11" spans="2:16" ht="15.75" thickBot="1">
      <c r="B11" s="11" t="s">
        <v>8</v>
      </c>
      <c r="C11" s="12"/>
      <c r="D11" s="12"/>
    </row>
    <row r="12" spans="2:16" ht="36" customHeight="1">
      <c r="B12" s="186" t="s">
        <v>0</v>
      </c>
      <c r="C12" s="187" t="s">
        <v>163</v>
      </c>
      <c r="D12" s="188" t="s">
        <v>164</v>
      </c>
    </row>
    <row r="13" spans="2:16" ht="30.95" customHeight="1">
      <c r="B13" s="189" t="s">
        <v>18</v>
      </c>
      <c r="C13" s="141">
        <v>18</v>
      </c>
      <c r="D13" s="141">
        <v>32</v>
      </c>
    </row>
    <row r="14" spans="2:16" ht="30.95" customHeight="1">
      <c r="B14" s="189" t="s">
        <v>19</v>
      </c>
      <c r="C14" s="141">
        <v>18</v>
      </c>
      <c r="D14" s="141">
        <v>25</v>
      </c>
    </row>
    <row r="15" spans="2:16" ht="30.95" customHeight="1">
      <c r="B15" s="190" t="s">
        <v>20</v>
      </c>
      <c r="C15" s="141">
        <v>40</v>
      </c>
      <c r="D15" s="141">
        <v>50</v>
      </c>
    </row>
    <row r="16" spans="2:16" ht="12.75" customHeight="1">
      <c r="B16" s="191"/>
      <c r="C16" s="143"/>
      <c r="D16" s="143"/>
    </row>
    <row r="17" spans="2:4" ht="30.95" customHeight="1">
      <c r="B17" s="192" t="s">
        <v>5</v>
      </c>
      <c r="C17" s="350">
        <f>SUM(C13:C16)</f>
        <v>76</v>
      </c>
      <c r="D17" s="351">
        <f>D13+D14+D15</f>
        <v>107</v>
      </c>
    </row>
    <row r="18" spans="2:4" ht="30.95" customHeight="1">
      <c r="B18" s="14"/>
      <c r="C18" s="15"/>
      <c r="D18" s="15"/>
    </row>
    <row r="19" spans="2:4" ht="30.95" customHeight="1">
      <c r="B19" s="14"/>
      <c r="C19" s="15"/>
      <c r="D19" s="15"/>
    </row>
    <row r="20" spans="2:4" ht="30.95" customHeight="1">
      <c r="B20" s="14"/>
      <c r="C20" s="15"/>
      <c r="D20" s="15"/>
    </row>
    <row r="21" spans="2:4" ht="30.95" customHeight="1">
      <c r="B21" s="14"/>
      <c r="C21" s="15"/>
      <c r="D21" s="15"/>
    </row>
    <row r="22" spans="2:4" ht="30.95" customHeight="1">
      <c r="B22" s="14"/>
      <c r="C22" s="15"/>
      <c r="D22" s="15"/>
    </row>
    <row r="23" spans="2:4" ht="30.95" customHeight="1">
      <c r="B23" s="14"/>
      <c r="C23" s="15"/>
      <c r="D23" s="15"/>
    </row>
    <row r="24" spans="2:4" ht="30.95" customHeight="1">
      <c r="B24" s="14"/>
      <c r="C24" s="15"/>
      <c r="D24" s="15"/>
    </row>
    <row r="25" spans="2:4" ht="30.95" customHeight="1">
      <c r="B25" s="14"/>
      <c r="C25" s="15"/>
      <c r="D25" s="15"/>
    </row>
    <row r="26" spans="2:4" ht="30.95" customHeight="1">
      <c r="B26" s="14"/>
      <c r="C26" s="15"/>
      <c r="D26" s="15"/>
    </row>
    <row r="27" spans="2:4" ht="30.95" customHeight="1">
      <c r="B27" s="14"/>
      <c r="C27" s="15"/>
      <c r="D27" s="15"/>
    </row>
    <row r="28" spans="2:4" ht="30.95" customHeight="1">
      <c r="B28" s="14"/>
      <c r="C28" s="15"/>
      <c r="D28" s="15"/>
    </row>
    <row r="29" spans="2:4" ht="30.95" customHeight="1">
      <c r="B29" s="14"/>
      <c r="C29" s="15"/>
      <c r="D29" s="15"/>
    </row>
    <row r="30" spans="2:4" ht="30.95" customHeight="1">
      <c r="B30" s="14"/>
      <c r="C30" s="15"/>
      <c r="D30" s="15"/>
    </row>
    <row r="40" spans="2:2">
      <c r="B40" s="13"/>
    </row>
  </sheetData>
  <mergeCells count="1">
    <mergeCell ref="B8:K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6:P30"/>
  <sheetViews>
    <sheetView showGridLines="0" view="pageLayout" topLeftCell="A4" zoomScale="75" zoomScaleNormal="100" zoomScaleSheetLayoutView="75" zoomScalePageLayoutView="75" workbookViewId="0">
      <selection activeCell="J4" sqref="J4"/>
    </sheetView>
  </sheetViews>
  <sheetFormatPr baseColWidth="10" defaultRowHeight="15"/>
  <cols>
    <col min="1" max="1" width="8" style="10" customWidth="1"/>
    <col min="2" max="2" width="26" style="10" customWidth="1"/>
    <col min="3" max="3" width="15.28515625" style="10" customWidth="1"/>
    <col min="4" max="4" width="16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6" spans="2:16">
      <c r="B6" s="375" t="s">
        <v>178</v>
      </c>
      <c r="C6" s="375"/>
      <c r="D6" s="375"/>
      <c r="E6" s="375"/>
      <c r="F6" s="375"/>
      <c r="G6" s="375"/>
      <c r="H6" s="375"/>
      <c r="I6" s="375"/>
      <c r="J6" s="375"/>
      <c r="K6" s="375"/>
    </row>
    <row r="7" spans="2:16">
      <c r="B7" s="375"/>
      <c r="C7" s="375"/>
      <c r="D7" s="375"/>
      <c r="E7" s="375"/>
      <c r="F7" s="375"/>
      <c r="G7" s="375"/>
      <c r="H7" s="375"/>
      <c r="I7" s="375"/>
      <c r="J7" s="375"/>
      <c r="K7" s="375"/>
    </row>
    <row r="8" spans="2:16">
      <c r="B8" s="375"/>
      <c r="C8" s="375"/>
      <c r="D8" s="375"/>
      <c r="E8" s="375"/>
      <c r="F8" s="375"/>
      <c r="G8" s="375"/>
      <c r="H8" s="375"/>
      <c r="I8" s="375"/>
      <c r="J8" s="375"/>
      <c r="K8" s="375"/>
    </row>
    <row r="9" spans="2:16" ht="30" customHeight="1">
      <c r="B9" s="375"/>
      <c r="C9" s="375"/>
      <c r="D9" s="375"/>
      <c r="E9" s="375"/>
      <c r="F9" s="375"/>
      <c r="G9" s="375"/>
      <c r="H9" s="375"/>
      <c r="I9" s="375"/>
      <c r="J9" s="375"/>
      <c r="K9" s="375"/>
      <c r="L9" s="283"/>
      <c r="M9" s="283"/>
      <c r="N9" s="283"/>
      <c r="O9" s="283"/>
      <c r="P9" s="78"/>
    </row>
    <row r="11" spans="2:16">
      <c r="B11" s="11" t="s">
        <v>8</v>
      </c>
      <c r="C11" s="12"/>
      <c r="D11" s="12"/>
    </row>
    <row r="12" spans="2:16" ht="36" customHeight="1">
      <c r="B12" s="144" t="s">
        <v>0</v>
      </c>
      <c r="C12" s="145" t="s">
        <v>170</v>
      </c>
      <c r="D12" s="146" t="s">
        <v>164</v>
      </c>
    </row>
    <row r="13" spans="2:16" ht="30.95" customHeight="1">
      <c r="B13" s="147" t="s">
        <v>21</v>
      </c>
      <c r="C13" s="150">
        <v>848</v>
      </c>
      <c r="D13" s="151">
        <v>586</v>
      </c>
    </row>
    <row r="14" spans="2:16" ht="30.95" customHeight="1">
      <c r="B14" s="148" t="s">
        <v>22</v>
      </c>
      <c r="C14" s="152">
        <v>522</v>
      </c>
      <c r="D14" s="151">
        <v>547</v>
      </c>
    </row>
    <row r="15" spans="2:16" ht="13.5" customHeight="1">
      <c r="B15" s="148"/>
      <c r="C15" s="153"/>
      <c r="D15" s="151"/>
    </row>
    <row r="16" spans="2:16" ht="9" customHeight="1">
      <c r="B16" s="142"/>
      <c r="C16" s="154"/>
      <c r="D16" s="155"/>
    </row>
    <row r="17" spans="2:4" ht="30.95" customHeight="1">
      <c r="B17" s="149" t="s">
        <v>5</v>
      </c>
      <c r="C17" s="156">
        <f>C13+C14+C15</f>
        <v>1370</v>
      </c>
      <c r="D17" s="156">
        <f>D13+D14+D15</f>
        <v>1133</v>
      </c>
    </row>
    <row r="18" spans="2:4" ht="30.95" customHeight="1">
      <c r="B18" s="14"/>
      <c r="C18" s="15"/>
      <c r="D18" s="15"/>
    </row>
    <row r="19" spans="2:4" ht="30.95" customHeight="1">
      <c r="B19" s="14"/>
      <c r="C19" s="15"/>
      <c r="D19" s="15"/>
    </row>
    <row r="20" spans="2:4" ht="30.95" customHeight="1"/>
    <row r="21" spans="2:4" ht="30.95" customHeight="1" thickBot="1"/>
    <row r="22" spans="2:4" ht="30.95" customHeight="1" thickBot="1">
      <c r="B22" s="158" t="s">
        <v>134</v>
      </c>
      <c r="C22" s="159" t="s">
        <v>131</v>
      </c>
      <c r="D22" s="157" t="s">
        <v>132</v>
      </c>
    </row>
    <row r="23" spans="2:4" ht="30.95" customHeight="1" thickBot="1">
      <c r="B23" s="158" t="s">
        <v>133</v>
      </c>
      <c r="C23" s="159">
        <v>1225</v>
      </c>
      <c r="D23" s="157">
        <v>145</v>
      </c>
    </row>
    <row r="24" spans="2:4" ht="3.75" customHeight="1" thickBot="1">
      <c r="B24" s="158"/>
      <c r="C24" s="159"/>
      <c r="D24" s="157"/>
    </row>
    <row r="25" spans="2:4" ht="30.95" customHeight="1">
      <c r="B25" s="14"/>
      <c r="C25" s="15"/>
      <c r="D25" s="15"/>
    </row>
    <row r="26" spans="2:4" ht="30.95" customHeight="1">
      <c r="B26" s="14"/>
      <c r="C26" s="15"/>
      <c r="D26" s="15"/>
    </row>
    <row r="27" spans="2:4" ht="30.95" customHeight="1">
      <c r="B27" s="14"/>
      <c r="C27" s="15"/>
      <c r="D27" s="15"/>
    </row>
    <row r="28" spans="2:4" ht="4.5" customHeight="1">
      <c r="B28" s="14"/>
      <c r="C28" s="15"/>
      <c r="D28" s="15"/>
    </row>
    <row r="29" spans="2:4" ht="30.95" customHeight="1">
      <c r="B29" s="14"/>
      <c r="C29" s="15"/>
      <c r="D29" s="15"/>
    </row>
    <row r="30" spans="2:4" ht="30.95" customHeight="1">
      <c r="B30" s="14"/>
      <c r="C30" s="15"/>
      <c r="D30" s="15"/>
    </row>
  </sheetData>
  <mergeCells count="1">
    <mergeCell ref="B6:K9"/>
  </mergeCells>
  <printOptions horizontalCentered="1"/>
  <pageMargins left="0.23622047244094491" right="0.23622047244094491" top="0.74803149606299213" bottom="0.74803149606299213" header="0.31496062992125984" footer="0.31496062992125984"/>
  <pageSetup scale="71" orientation="landscape" r:id="rId1"/>
  <headerFooter alignWithMargins="0">
    <oddHeader xml:space="preserve">&amp;L
</oddHeader>
  </headerFooter>
  <rowBreaks count="1" manualBreakCount="1">
    <brk id="32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C2:O41"/>
  <sheetViews>
    <sheetView showGridLines="0" view="pageLayout" zoomScaleNormal="100" workbookViewId="0">
      <selection activeCell="E34" sqref="E34"/>
    </sheetView>
  </sheetViews>
  <sheetFormatPr baseColWidth="10" defaultRowHeight="12.75"/>
  <cols>
    <col min="1" max="2" width="5.140625" customWidth="1"/>
    <col min="3" max="3" width="16.140625" customWidth="1"/>
    <col min="4" max="4" width="14.140625" customWidth="1"/>
    <col min="5" max="5" width="13.28515625" customWidth="1"/>
    <col min="6" max="6" width="17.85546875" customWidth="1"/>
    <col min="7" max="7" width="14.28515625" customWidth="1"/>
    <col min="8" max="8" width="12" customWidth="1"/>
    <col min="9" max="12" width="13.7109375" customWidth="1"/>
    <col min="13" max="13" width="15.42578125" customWidth="1"/>
  </cols>
  <sheetData>
    <row r="2" spans="3:15">
      <c r="C2" s="375" t="s">
        <v>179</v>
      </c>
      <c r="D2" s="375"/>
      <c r="E2" s="375"/>
      <c r="F2" s="375"/>
      <c r="G2" s="375"/>
      <c r="H2" s="375"/>
      <c r="I2" s="375"/>
      <c r="J2" s="375"/>
      <c r="K2" s="375"/>
      <c r="L2" s="375"/>
      <c r="M2" s="375"/>
    </row>
    <row r="3" spans="3:15"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</row>
    <row r="4" spans="3:15" ht="12.75" customHeight="1"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</row>
    <row r="5" spans="3:15" ht="12.75" customHeight="1">
      <c r="D5" s="284"/>
      <c r="E5" s="284"/>
      <c r="F5" s="284"/>
      <c r="G5" s="284"/>
      <c r="H5" s="284"/>
      <c r="I5" s="284"/>
      <c r="J5" s="284"/>
      <c r="K5" s="284"/>
      <c r="L5" s="284"/>
      <c r="M5" s="284"/>
    </row>
    <row r="6" spans="3:15" ht="12.75" customHeight="1">
      <c r="D6" s="284"/>
      <c r="E6" s="284"/>
      <c r="F6" s="284"/>
      <c r="G6" s="284"/>
      <c r="H6" s="284"/>
      <c r="I6" s="284"/>
      <c r="J6" s="284"/>
      <c r="K6" s="284"/>
      <c r="L6" s="284"/>
      <c r="M6" s="284"/>
    </row>
    <row r="10" spans="3:15" ht="15.75" thickBot="1"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</row>
    <row r="11" spans="3:15" s="83" customFormat="1" ht="33" customHeight="1" thickBot="1">
      <c r="C11" s="333" t="s">
        <v>32</v>
      </c>
      <c r="D11" s="334" t="s">
        <v>135</v>
      </c>
      <c r="E11" s="331" t="s">
        <v>136</v>
      </c>
      <c r="F11" s="331" t="s">
        <v>137</v>
      </c>
      <c r="G11" s="332" t="s">
        <v>138</v>
      </c>
      <c r="H11" s="345" t="s">
        <v>139</v>
      </c>
      <c r="I11" s="332" t="s">
        <v>208</v>
      </c>
      <c r="J11" s="332" t="s">
        <v>209</v>
      </c>
      <c r="K11" s="346" t="s">
        <v>210</v>
      </c>
      <c r="L11" s="347" t="s">
        <v>166</v>
      </c>
      <c r="M11" s="333" t="s">
        <v>5</v>
      </c>
      <c r="N11" s="194"/>
      <c r="O11" s="194"/>
    </row>
    <row r="12" spans="3:15" ht="16.5" thickBot="1">
      <c r="C12" s="338" t="s">
        <v>140</v>
      </c>
      <c r="D12" s="335">
        <v>419</v>
      </c>
      <c r="E12" s="330">
        <v>13</v>
      </c>
      <c r="F12" s="330">
        <v>1</v>
      </c>
      <c r="G12" s="330">
        <v>9</v>
      </c>
      <c r="H12" s="242">
        <v>1</v>
      </c>
      <c r="I12" s="330">
        <v>133</v>
      </c>
      <c r="J12" s="330">
        <v>42</v>
      </c>
      <c r="K12" s="330">
        <v>1</v>
      </c>
      <c r="L12" s="344">
        <v>11</v>
      </c>
      <c r="M12" s="243">
        <f>SUM(D12:L12)</f>
        <v>630</v>
      </c>
      <c r="N12" s="91"/>
      <c r="O12" s="91"/>
    </row>
    <row r="13" spans="3:15" ht="10.5" customHeight="1" thickBot="1">
      <c r="C13" s="339"/>
      <c r="D13" s="336"/>
      <c r="E13" s="196"/>
      <c r="F13" s="196"/>
      <c r="G13" s="196"/>
      <c r="H13" s="197"/>
      <c r="I13" s="196"/>
      <c r="J13" s="196"/>
      <c r="K13" s="196"/>
      <c r="L13" s="344"/>
      <c r="M13" s="195"/>
      <c r="N13" s="91"/>
      <c r="O13" s="91"/>
    </row>
    <row r="14" spans="3:15" ht="16.5" thickBot="1">
      <c r="C14" s="339" t="s">
        <v>141</v>
      </c>
      <c r="D14" s="336">
        <v>25</v>
      </c>
      <c r="E14" s="196">
        <v>1</v>
      </c>
      <c r="F14" s="196"/>
      <c r="G14" s="196"/>
      <c r="H14" s="197"/>
      <c r="I14" s="196">
        <v>12</v>
      </c>
      <c r="J14" s="196">
        <v>5</v>
      </c>
      <c r="K14" s="196"/>
      <c r="L14" s="344"/>
      <c r="M14" s="195">
        <f>SUM(D14:L14)</f>
        <v>43</v>
      </c>
      <c r="N14" s="91"/>
      <c r="O14" s="91"/>
    </row>
    <row r="15" spans="3:15" ht="6.75" customHeight="1" thickBot="1">
      <c r="C15" s="339"/>
      <c r="D15" s="336"/>
      <c r="E15" s="196"/>
      <c r="F15" s="196"/>
      <c r="G15" s="196"/>
      <c r="H15" s="196"/>
      <c r="I15" s="197"/>
      <c r="J15" s="344"/>
      <c r="K15" s="344"/>
      <c r="L15" s="344"/>
      <c r="M15" s="195"/>
      <c r="N15" s="91"/>
      <c r="O15" s="91"/>
    </row>
    <row r="16" spans="3:15" ht="36" customHeight="1" thickBot="1">
      <c r="C16" s="329"/>
      <c r="D16" s="337">
        <f t="shared" ref="D16:L16" si="0">SUM(D12:D15)</f>
        <v>444</v>
      </c>
      <c r="E16" s="328">
        <f t="shared" si="0"/>
        <v>14</v>
      </c>
      <c r="F16" s="328">
        <f t="shared" si="0"/>
        <v>1</v>
      </c>
      <c r="G16" s="328">
        <f t="shared" si="0"/>
        <v>9</v>
      </c>
      <c r="H16" s="328">
        <f t="shared" si="0"/>
        <v>1</v>
      </c>
      <c r="I16" s="327">
        <f t="shared" si="0"/>
        <v>145</v>
      </c>
      <c r="J16" s="327">
        <f t="shared" si="0"/>
        <v>47</v>
      </c>
      <c r="K16" s="327">
        <f t="shared" si="0"/>
        <v>1</v>
      </c>
      <c r="L16" s="327">
        <f t="shared" si="0"/>
        <v>11</v>
      </c>
      <c r="M16" s="329">
        <f>SUM(D16:L16)</f>
        <v>673</v>
      </c>
      <c r="N16" s="91"/>
      <c r="O16" s="91"/>
    </row>
    <row r="17" spans="3:15" ht="15"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</row>
    <row r="18" spans="3:15" ht="15"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</row>
    <row r="19" spans="3:15" s="349" customFormat="1" ht="15">
      <c r="C19" s="348"/>
      <c r="D19" s="348"/>
      <c r="E19" s="348"/>
      <c r="F19" s="348"/>
      <c r="G19" s="348"/>
      <c r="H19" s="348"/>
      <c r="I19" s="348"/>
      <c r="J19" s="348"/>
      <c r="K19" s="348"/>
      <c r="L19" s="348"/>
      <c r="M19" s="348"/>
      <c r="N19" s="348"/>
      <c r="O19" s="348"/>
    </row>
    <row r="20" spans="3:15" ht="15"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</row>
    <row r="21" spans="3:15" ht="15"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</row>
    <row r="22" spans="3:15" ht="15"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</row>
    <row r="23" spans="3:15" ht="15"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</row>
    <row r="24" spans="3:15" ht="15"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  <row r="25" spans="3:15" ht="15">
      <c r="N25" s="91"/>
      <c r="O25" s="91"/>
    </row>
    <row r="26" spans="3:15" ht="15">
      <c r="N26" s="91"/>
      <c r="O26" s="91"/>
    </row>
    <row r="41" spans="3:3" ht="15">
      <c r="C41" s="10"/>
    </row>
  </sheetData>
  <mergeCells count="1">
    <mergeCell ref="C2:M4"/>
  </mergeCells>
  <printOptions horizontalCentered="1"/>
  <pageMargins left="0.23622047244094491" right="0.23622047244094491" top="0.74803149606299213" bottom="0.74803149606299213" header="0.31496062992125984" footer="0.31496062992125984"/>
  <pageSetup scale="71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3:L33"/>
  <sheetViews>
    <sheetView showGridLines="0" tabSelected="1" view="pageLayout" topLeftCell="A14" zoomScaleNormal="100" workbookViewId="0">
      <selection activeCell="Q32" sqref="Q32"/>
    </sheetView>
  </sheetViews>
  <sheetFormatPr baseColWidth="10" defaultRowHeight="12.75"/>
  <cols>
    <col min="1" max="1" width="6.42578125" style="97" customWidth="1"/>
    <col min="2" max="2" width="17.140625" style="97" customWidth="1"/>
    <col min="3" max="3" width="16.5703125" style="97" hidden="1" customWidth="1"/>
    <col min="4" max="4" width="15.5703125" style="97" hidden="1" customWidth="1"/>
    <col min="5" max="5" width="10.42578125" style="97" customWidth="1"/>
    <col min="6" max="6" width="10.7109375" style="97" customWidth="1"/>
    <col min="7" max="7" width="11.42578125" style="97"/>
    <col min="8" max="8" width="5.7109375" style="98" customWidth="1"/>
    <col min="9" max="9" width="11.42578125" style="98"/>
    <col min="10" max="18" width="5.7109375" style="97" customWidth="1"/>
    <col min="19" max="16384" width="11.42578125" style="97"/>
  </cols>
  <sheetData>
    <row r="3" spans="2:12">
      <c r="B3" s="352" t="s">
        <v>161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</row>
    <row r="4" spans="2:12"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</row>
    <row r="5" spans="2:12"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6" spans="2:12" ht="13.5" customHeight="1">
      <c r="B6" s="96"/>
    </row>
    <row r="7" spans="2:12" ht="18.75" customHeight="1" thickBot="1">
      <c r="B7" s="380"/>
      <c r="C7" s="380"/>
      <c r="D7" s="380"/>
      <c r="E7" s="380"/>
      <c r="F7" s="380"/>
      <c r="G7" s="380"/>
      <c r="H7" s="99"/>
      <c r="I7" s="99"/>
    </row>
    <row r="8" spans="2:12" ht="22.5" customHeight="1" thickBot="1">
      <c r="B8" s="381" t="s">
        <v>180</v>
      </c>
      <c r="C8" s="382"/>
      <c r="D8" s="382"/>
      <c r="E8" s="382"/>
      <c r="F8" s="382"/>
      <c r="G8" s="383"/>
      <c r="H8" s="100"/>
      <c r="I8" s="100"/>
    </row>
    <row r="9" spans="2:12" ht="3" customHeight="1" thickBot="1">
      <c r="B9" s="108"/>
      <c r="C9" s="109"/>
      <c r="D9" s="109"/>
      <c r="E9" s="109"/>
      <c r="F9" s="109"/>
      <c r="G9" s="110"/>
      <c r="H9" s="101"/>
      <c r="I9" s="101"/>
    </row>
    <row r="10" spans="2:12" s="98" customFormat="1" ht="26.25" customHeight="1" thickBot="1">
      <c r="B10" s="377" t="s">
        <v>30</v>
      </c>
      <c r="C10" s="378"/>
      <c r="D10" s="378"/>
      <c r="E10" s="378"/>
      <c r="F10" s="378"/>
      <c r="G10" s="379"/>
      <c r="H10" s="75"/>
      <c r="I10" s="75"/>
    </row>
    <row r="11" spans="2:12" ht="31.5" customHeight="1" thickBot="1">
      <c r="B11" s="198" t="s">
        <v>32</v>
      </c>
      <c r="C11" s="285" t="s">
        <v>26</v>
      </c>
      <c r="D11" s="286" t="s">
        <v>112</v>
      </c>
      <c r="E11" s="286" t="s">
        <v>28</v>
      </c>
      <c r="F11" s="287" t="s">
        <v>29</v>
      </c>
      <c r="G11" s="288" t="s">
        <v>5</v>
      </c>
      <c r="H11" s="18"/>
      <c r="I11" s="18"/>
    </row>
    <row r="12" spans="2:12" ht="24" customHeight="1">
      <c r="B12" s="289" t="s">
        <v>24</v>
      </c>
      <c r="C12" s="290"/>
      <c r="D12" s="290"/>
      <c r="E12" s="290">
        <v>4</v>
      </c>
      <c r="F12" s="290">
        <v>4</v>
      </c>
      <c r="G12" s="291">
        <f>Tabla8[[#This Row],[JUZGADO IV]]+Tabla8[[#This Row],[JUZGADO III]]+Tabla8[[#This Row],[COLEGIADO]]+Tabla8[[#This Row],[ASUNTOS INTERNOS]]</f>
        <v>8</v>
      </c>
      <c r="H12" s="101"/>
      <c r="I12" s="101"/>
    </row>
    <row r="13" spans="2:12" ht="24" customHeight="1">
      <c r="B13" s="292" t="s">
        <v>25</v>
      </c>
      <c r="C13" s="293"/>
      <c r="D13" s="293"/>
      <c r="E13" s="293">
        <v>0</v>
      </c>
      <c r="F13" s="293">
        <v>0</v>
      </c>
      <c r="G13" s="294">
        <f>Tabla8[[#This Row],[JUZGADO IV]]+Tabla8[[#This Row],[JUZGADO III]]+Tabla8[[#This Row],[ASUNTOS INTERNOS]]</f>
        <v>0</v>
      </c>
      <c r="H13" s="101"/>
      <c r="I13" s="101"/>
    </row>
    <row r="14" spans="2:12" ht="12" customHeight="1" thickBot="1">
      <c r="B14" s="295"/>
      <c r="C14" s="102"/>
      <c r="D14" s="102"/>
      <c r="E14" s="102"/>
      <c r="F14" s="102"/>
      <c r="G14" s="296"/>
      <c r="H14" s="101"/>
      <c r="I14" s="101"/>
    </row>
    <row r="15" spans="2:12" ht="24" customHeight="1">
      <c r="B15" s="322" t="s">
        <v>125</v>
      </c>
      <c r="C15" s="323" t="e">
        <f>C12+#REF!+C13</f>
        <v>#REF!</v>
      </c>
      <c r="D15" s="323" t="e">
        <f>D12+#REF!+D13</f>
        <v>#REF!</v>
      </c>
      <c r="E15" s="323">
        <f>E12+E13</f>
        <v>4</v>
      </c>
      <c r="F15" s="323">
        <f>F12+F13</f>
        <v>4</v>
      </c>
      <c r="G15" s="323">
        <f>G12+G13</f>
        <v>8</v>
      </c>
      <c r="H15" s="101"/>
      <c r="I15" s="101"/>
    </row>
    <row r="16" spans="2:12" ht="13.5" thickBot="1">
      <c r="B16" s="96"/>
    </row>
    <row r="17" spans="2:9" ht="22.5" customHeight="1" thickBot="1">
      <c r="B17" s="377" t="s">
        <v>31</v>
      </c>
      <c r="C17" s="378"/>
      <c r="D17" s="378"/>
      <c r="E17" s="378"/>
      <c r="F17" s="378"/>
      <c r="G17" s="379"/>
      <c r="H17" s="75"/>
      <c r="I17" s="75"/>
    </row>
    <row r="18" spans="2:9" ht="32.25" customHeight="1" thickBot="1">
      <c r="B18" s="297" t="s">
        <v>32</v>
      </c>
      <c r="C18" s="298" t="s">
        <v>26</v>
      </c>
      <c r="D18" s="299" t="s">
        <v>27</v>
      </c>
      <c r="E18" s="299" t="s">
        <v>28</v>
      </c>
      <c r="F18" s="300" t="s">
        <v>29</v>
      </c>
      <c r="G18" s="301" t="s">
        <v>5</v>
      </c>
      <c r="H18" s="18"/>
      <c r="I18" s="18"/>
    </row>
    <row r="19" spans="2:9" ht="0.75" customHeight="1" thickBot="1">
      <c r="B19" s="302"/>
      <c r="C19" s="102">
        <v>0</v>
      </c>
      <c r="D19" s="102"/>
      <c r="E19" s="102">
        <f t="shared" ref="E19" si="0">E16+E17</f>
        <v>0</v>
      </c>
      <c r="F19" s="102"/>
      <c r="G19" s="303">
        <f>Tabla9[[#This Row],[JUZGADO IV]]+Tabla9[[#This Row],[JUZGADO III]]+Tabla9[[#This Row],[JUZGADO I]]+Tabla9[[#This Row],[ASUNTOS INTERNOS]]</f>
        <v>0</v>
      </c>
    </row>
    <row r="20" spans="2:9" ht="24" customHeight="1">
      <c r="B20" s="304" t="s">
        <v>24</v>
      </c>
      <c r="C20" s="290"/>
      <c r="D20" s="290"/>
      <c r="E20" s="290">
        <v>6</v>
      </c>
      <c r="F20" s="290">
        <v>6</v>
      </c>
      <c r="G20" s="305">
        <f>Tabla9[[#This Row],[JUZGADO IV]]+Tabla9[[#This Row],[JUZGADO III]]+Tabla9[[#This Row],[JUZGADO I]]+Tabla9[[#This Row],[ASUNTOS INTERNOS]]</f>
        <v>12</v>
      </c>
      <c r="H20" s="101"/>
      <c r="I20" s="101"/>
    </row>
    <row r="21" spans="2:9" ht="24" customHeight="1">
      <c r="B21" s="306" t="s">
        <v>25</v>
      </c>
      <c r="C21" s="293"/>
      <c r="D21" s="293"/>
      <c r="E21" s="293">
        <v>6</v>
      </c>
      <c r="F21" s="293">
        <v>1</v>
      </c>
      <c r="G21" s="307">
        <f>Tabla9[[#This Row],[JUZGADO IV]]+Tabla9[[#This Row],[JUZGADO III]]+Tabla9[[#This Row],[JUZGADO I]]+Tabla9[[#This Row],[ASUNTOS INTERNOS]]</f>
        <v>7</v>
      </c>
      <c r="H21" s="101"/>
      <c r="I21" s="101"/>
    </row>
    <row r="22" spans="2:9" ht="7.5" customHeight="1" thickBot="1">
      <c r="G22" s="103"/>
    </row>
    <row r="23" spans="2:9" ht="24" customHeight="1" thickBot="1">
      <c r="B23" s="320" t="s">
        <v>126</v>
      </c>
      <c r="C23" s="321" t="e">
        <f>C20+#REF!+C21</f>
        <v>#REF!</v>
      </c>
      <c r="D23" s="321" t="e">
        <f>D20+#REF!+D21</f>
        <v>#REF!</v>
      </c>
      <c r="E23" s="321">
        <f>E20+E21</f>
        <v>12</v>
      </c>
      <c r="F23" s="321">
        <f>F20+F21</f>
        <v>7</v>
      </c>
      <c r="G23" s="321">
        <f>G20+G21</f>
        <v>19</v>
      </c>
      <c r="H23" s="101"/>
      <c r="I23" s="101"/>
    </row>
    <row r="24" spans="2:9" ht="7.5" customHeight="1"/>
    <row r="25" spans="2:9" hidden="1"/>
    <row r="30" spans="2:9" s="105" customFormat="1">
      <c r="B30" s="104"/>
      <c r="C30" s="104"/>
      <c r="D30" s="104"/>
      <c r="H30" s="106"/>
      <c r="I30" s="106"/>
    </row>
    <row r="31" spans="2:9" s="105" customFormat="1">
      <c r="B31" s="104"/>
      <c r="C31" s="376"/>
      <c r="D31" s="376"/>
      <c r="E31" s="376"/>
      <c r="H31" s="106"/>
      <c r="I31" s="106"/>
    </row>
    <row r="32" spans="2:9" s="105" customFormat="1">
      <c r="B32" s="104"/>
      <c r="C32" s="104"/>
      <c r="D32" s="104"/>
      <c r="E32" s="107"/>
      <c r="H32" s="106"/>
      <c r="I32" s="106"/>
    </row>
    <row r="33" spans="2:9" s="105" customFormat="1">
      <c r="B33" s="104"/>
      <c r="C33" s="104"/>
      <c r="D33" s="104"/>
      <c r="H33" s="106"/>
      <c r="I33" s="106"/>
    </row>
  </sheetData>
  <mergeCells count="6">
    <mergeCell ref="C31:E31"/>
    <mergeCell ref="B3:L5"/>
    <mergeCell ref="B10:G10"/>
    <mergeCell ref="B17:G17"/>
    <mergeCell ref="B7:G7"/>
    <mergeCell ref="B8:G8"/>
  </mergeCells>
  <printOptions horizontalCentered="1"/>
  <pageMargins left="0.23622047244094491" right="0.23622047244094491" top="0.74803149606299213" bottom="0.74803149606299213" header="0.31496062992125984" footer="0.31496062992125984"/>
  <pageSetup scale="99" orientation="landscape" r:id="rId1"/>
  <headerFooter alignWithMargins="0">
    <oddHeader xml:space="preserve">&amp;L
</oddHeader>
  </headerFooter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3:M28"/>
  <sheetViews>
    <sheetView showGridLines="0" view="pageLayout" zoomScaleNormal="100" workbookViewId="0">
      <selection activeCell="I12" sqref="I12"/>
    </sheetView>
  </sheetViews>
  <sheetFormatPr baseColWidth="10" defaultRowHeight="12.75"/>
  <cols>
    <col min="1" max="1" width="3.7109375" customWidth="1"/>
    <col min="2" max="2" width="19.85546875" customWidth="1"/>
    <col min="4" max="4" width="12.5703125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3" spans="2:13">
      <c r="B3" s="352" t="s">
        <v>160</v>
      </c>
      <c r="C3" s="352"/>
      <c r="D3" s="352"/>
      <c r="E3" s="352"/>
      <c r="F3" s="352"/>
      <c r="G3" s="352"/>
      <c r="H3" s="352"/>
      <c r="I3" s="352"/>
    </row>
    <row r="4" spans="2:13">
      <c r="B4" s="352"/>
      <c r="C4" s="352"/>
      <c r="D4" s="352"/>
      <c r="E4" s="352"/>
      <c r="F4" s="352"/>
      <c r="G4" s="352"/>
      <c r="H4" s="352"/>
      <c r="I4" s="352"/>
    </row>
    <row r="5" spans="2:13">
      <c r="B5" s="352"/>
      <c r="C5" s="352"/>
      <c r="D5" s="352"/>
      <c r="E5" s="352"/>
      <c r="F5" s="352"/>
      <c r="G5" s="352"/>
      <c r="H5" s="352"/>
      <c r="I5" s="352"/>
    </row>
    <row r="6" spans="2:13" ht="12.75" customHeight="1">
      <c r="C6" s="284"/>
      <c r="D6" s="284"/>
      <c r="E6" s="284"/>
      <c r="F6" s="284"/>
      <c r="G6" s="284"/>
      <c r="H6" s="284"/>
      <c r="I6" s="284"/>
    </row>
    <row r="7" spans="2:13" ht="12.75" customHeight="1">
      <c r="C7" s="284"/>
      <c r="D7" s="284"/>
      <c r="E7" s="284"/>
      <c r="F7" s="284"/>
      <c r="G7" s="284"/>
      <c r="H7" s="284"/>
      <c r="I7" s="284"/>
    </row>
    <row r="9" spans="2:13" ht="13.5" thickBot="1"/>
    <row r="10" spans="2:13" s="79" customFormat="1" ht="24.75" customHeight="1" thickBot="1">
      <c r="C10" s="381" t="s">
        <v>181</v>
      </c>
      <c r="D10" s="383"/>
      <c r="E10" s="125"/>
      <c r="F10" s="125"/>
      <c r="H10" s="384"/>
      <c r="I10" s="384"/>
      <c r="J10" s="384"/>
      <c r="K10" s="384"/>
      <c r="L10" s="384"/>
      <c r="M10" s="384"/>
    </row>
    <row r="11" spans="2:13" ht="24" customHeight="1" thickBot="1">
      <c r="C11" s="324" t="s">
        <v>30</v>
      </c>
      <c r="D11" s="325" t="s">
        <v>31</v>
      </c>
      <c r="H11" s="114"/>
      <c r="I11" s="114"/>
      <c r="J11" s="114"/>
      <c r="K11" s="114"/>
      <c r="L11" s="114"/>
      <c r="M11" s="114"/>
    </row>
    <row r="12" spans="2:13" ht="18">
      <c r="B12" s="80" t="s">
        <v>33</v>
      </c>
      <c r="C12" s="120"/>
      <c r="D12" s="117"/>
      <c r="H12" s="114"/>
      <c r="I12" s="114"/>
      <c r="J12" s="114"/>
      <c r="K12" s="114"/>
      <c r="L12" s="114"/>
      <c r="M12" s="114"/>
    </row>
    <row r="13" spans="2:13" ht="8.25" customHeight="1">
      <c r="B13" s="81"/>
      <c r="C13" s="121"/>
      <c r="D13" s="118"/>
      <c r="H13" s="115"/>
      <c r="I13" s="116"/>
      <c r="J13" s="114"/>
      <c r="K13" s="114"/>
      <c r="L13" s="114"/>
      <c r="M13" s="114"/>
    </row>
    <row r="14" spans="2:13" ht="18">
      <c r="B14" s="81" t="s">
        <v>113</v>
      </c>
      <c r="C14" s="121">
        <v>6</v>
      </c>
      <c r="D14" s="118">
        <v>3</v>
      </c>
      <c r="H14" s="115"/>
      <c r="I14" s="116"/>
      <c r="J14" s="114"/>
      <c r="K14" s="114"/>
      <c r="L14" s="114"/>
      <c r="M14" s="114"/>
    </row>
    <row r="15" spans="2:13" ht="9" customHeight="1">
      <c r="B15" s="81"/>
      <c r="C15" s="121"/>
      <c r="D15" s="118"/>
      <c r="H15" s="115"/>
      <c r="I15" s="116"/>
      <c r="J15" s="114"/>
      <c r="K15" s="114"/>
      <c r="L15" s="114"/>
      <c r="M15" s="114"/>
    </row>
    <row r="16" spans="2:13" ht="18">
      <c r="B16" s="81" t="s">
        <v>25</v>
      </c>
      <c r="C16" s="121">
        <v>1</v>
      </c>
      <c r="D16" s="118">
        <v>2</v>
      </c>
      <c r="H16" s="115"/>
      <c r="I16" s="116"/>
      <c r="J16" s="114"/>
      <c r="K16" s="114"/>
      <c r="L16" s="114"/>
      <c r="M16" s="114"/>
    </row>
    <row r="17" spans="2:13" ht="3.75" customHeight="1">
      <c r="B17" s="160"/>
      <c r="C17" s="161"/>
      <c r="D17" s="162"/>
      <c r="H17" s="115"/>
      <c r="I17" s="116"/>
      <c r="J17" s="114"/>
      <c r="K17" s="114"/>
      <c r="L17" s="114"/>
      <c r="M17" s="114"/>
    </row>
    <row r="18" spans="2:13" ht="18">
      <c r="B18" s="160" t="s">
        <v>142</v>
      </c>
      <c r="C18" s="161"/>
      <c r="D18" s="162"/>
      <c r="H18" s="115"/>
      <c r="I18" s="116"/>
      <c r="J18" s="114"/>
      <c r="K18" s="114"/>
      <c r="L18" s="114"/>
      <c r="M18" s="114"/>
    </row>
    <row r="19" spans="2:13" ht="9.75" customHeight="1" thickBot="1">
      <c r="B19" s="82"/>
      <c r="C19" s="122"/>
      <c r="D19" s="119"/>
      <c r="H19" s="115"/>
      <c r="I19" s="116"/>
      <c r="J19" s="114"/>
      <c r="K19" s="114"/>
      <c r="L19" s="114"/>
      <c r="M19" s="114"/>
    </row>
    <row r="20" spans="2:13" ht="16.5" thickBot="1">
      <c r="B20" s="17" t="s">
        <v>5</v>
      </c>
      <c r="C20" s="123">
        <f>SUM(C12:C19)</f>
        <v>7</v>
      </c>
      <c r="D20" s="124">
        <f>SUM(D12:D19)</f>
        <v>5</v>
      </c>
      <c r="H20" s="114"/>
      <c r="I20" s="116"/>
      <c r="J20" s="114"/>
      <c r="K20" s="114"/>
      <c r="L20" s="114"/>
      <c r="M20" s="114"/>
    </row>
    <row r="21" spans="2:13" ht="15.75">
      <c r="C21" s="83"/>
      <c r="H21" s="114"/>
      <c r="I21" s="116"/>
      <c r="J21" s="114"/>
      <c r="K21" s="114"/>
      <c r="L21" s="114"/>
      <c r="M21" s="114"/>
    </row>
    <row r="22" spans="2:13">
      <c r="H22" s="114"/>
      <c r="I22" s="114"/>
      <c r="J22" s="114"/>
      <c r="K22" s="114"/>
      <c r="L22" s="114"/>
      <c r="M22" s="114"/>
    </row>
    <row r="23" spans="2:13" ht="15.75">
      <c r="C23" s="84"/>
      <c r="H23" s="114"/>
      <c r="I23" s="116"/>
      <c r="J23" s="114"/>
      <c r="K23" s="114"/>
      <c r="L23" s="114"/>
      <c r="M23" s="114"/>
    </row>
    <row r="24" spans="2:13">
      <c r="H24" s="114"/>
      <c r="I24" s="114"/>
      <c r="J24" s="114"/>
      <c r="K24" s="114"/>
      <c r="L24" s="114"/>
      <c r="M24" s="114"/>
    </row>
    <row r="28" spans="2:13" ht="25.5" customHeight="1"/>
  </sheetData>
  <mergeCells count="3">
    <mergeCell ref="C10:D10"/>
    <mergeCell ref="H10:M10"/>
    <mergeCell ref="B3:I5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r:id="rId1"/>
  <headerFooter alignWithMargins="0">
    <oddHeader xml:space="preserve">&amp;L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Q35"/>
  <sheetViews>
    <sheetView showGridLines="0" view="pageLayout" topLeftCell="A19" zoomScale="75" zoomScaleNormal="50" zoomScaleSheetLayoutView="75" zoomScalePageLayoutView="75" workbookViewId="0">
      <selection activeCell="B22" sqref="B22:D23"/>
    </sheetView>
  </sheetViews>
  <sheetFormatPr baseColWidth="10" defaultRowHeight="15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2" spans="1:17">
      <c r="B2" s="353" t="s">
        <v>169</v>
      </c>
      <c r="C2" s="353"/>
      <c r="D2" s="353"/>
      <c r="E2" s="353"/>
      <c r="F2" s="353"/>
      <c r="G2" s="353"/>
      <c r="H2" s="353"/>
      <c r="I2" s="353"/>
    </row>
    <row r="3" spans="1:17" ht="15" customHeight="1">
      <c r="B3" s="353"/>
      <c r="C3" s="353"/>
      <c r="D3" s="353"/>
      <c r="E3" s="353"/>
      <c r="F3" s="353"/>
      <c r="G3" s="353"/>
      <c r="H3" s="353"/>
      <c r="I3" s="353"/>
      <c r="J3" s="252"/>
      <c r="K3" s="252"/>
    </row>
    <row r="4" spans="1:17" ht="15" customHeight="1">
      <c r="A4" s="252"/>
      <c r="B4" s="353"/>
      <c r="C4" s="353"/>
      <c r="D4" s="353"/>
      <c r="E4" s="353"/>
      <c r="F4" s="353"/>
      <c r="G4" s="353"/>
      <c r="H4" s="353"/>
      <c r="I4" s="353"/>
      <c r="J4" s="252"/>
      <c r="K4" s="252"/>
    </row>
    <row r="5" spans="1:17" ht="15" customHeight="1">
      <c r="A5" s="252"/>
      <c r="B5" s="252"/>
      <c r="C5" s="252"/>
      <c r="D5" s="252"/>
      <c r="E5" s="252"/>
      <c r="F5" s="252"/>
      <c r="G5" s="252"/>
      <c r="H5" s="252"/>
      <c r="I5" s="252"/>
      <c r="J5" s="252"/>
      <c r="K5" s="252"/>
    </row>
    <row r="6" spans="1:17" ht="13.5" customHeight="1">
      <c r="A6" s="252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73"/>
      <c r="M6" s="73"/>
      <c r="N6" s="73"/>
      <c r="O6" s="73"/>
      <c r="P6" s="73"/>
      <c r="Q6" s="73"/>
    </row>
    <row r="8" spans="1:17" ht="11.1" customHeight="1">
      <c r="B8" s="4"/>
      <c r="C8" s="4"/>
      <c r="D8" s="4"/>
    </row>
    <row r="9" spans="1:17" ht="36" customHeight="1">
      <c r="B9" s="163" t="s">
        <v>13</v>
      </c>
      <c r="C9" s="250" t="s">
        <v>170</v>
      </c>
      <c r="D9" s="251" t="s">
        <v>164</v>
      </c>
    </row>
    <row r="10" spans="1:17" ht="30.95" customHeight="1">
      <c r="B10" s="164" t="s">
        <v>11</v>
      </c>
      <c r="C10" s="217">
        <v>0</v>
      </c>
      <c r="D10" s="202">
        <v>0</v>
      </c>
    </row>
    <row r="11" spans="1:17" ht="30.95" customHeight="1">
      <c r="B11" s="164" t="s">
        <v>117</v>
      </c>
      <c r="C11" s="218">
        <v>0</v>
      </c>
      <c r="D11" s="202">
        <v>1</v>
      </c>
    </row>
    <row r="12" spans="1:17" ht="30.95" customHeight="1">
      <c r="B12" s="164" t="s">
        <v>12</v>
      </c>
      <c r="C12" s="218">
        <v>12</v>
      </c>
      <c r="D12" s="202">
        <v>36</v>
      </c>
    </row>
    <row r="13" spans="1:17" ht="37.5" customHeight="1">
      <c r="B13" s="164" t="s">
        <v>10</v>
      </c>
      <c r="C13" s="218">
        <v>43</v>
      </c>
      <c r="D13" s="202">
        <v>41</v>
      </c>
    </row>
    <row r="14" spans="1:17" ht="39.75" customHeight="1">
      <c r="B14" s="164" t="s">
        <v>9</v>
      </c>
      <c r="C14" s="218">
        <v>67</v>
      </c>
      <c r="D14" s="202">
        <v>61</v>
      </c>
    </row>
    <row r="15" spans="1:17" ht="30.95" customHeight="1" thickBot="1">
      <c r="B15" s="165" t="s">
        <v>114</v>
      </c>
      <c r="C15" s="219">
        <v>201</v>
      </c>
      <c r="D15" s="204">
        <v>234</v>
      </c>
    </row>
    <row r="16" spans="1:17" ht="6.75" customHeight="1" thickBot="1">
      <c r="B16" s="201"/>
      <c r="C16" s="215"/>
      <c r="D16" s="220"/>
    </row>
    <row r="17" spans="2:4" ht="30.95" customHeight="1">
      <c r="B17" s="166" t="s">
        <v>5</v>
      </c>
      <c r="C17" s="216">
        <f>SUM(C10:C16)</f>
        <v>323</v>
      </c>
      <c r="D17" s="221">
        <f>SUM(D10:D16)</f>
        <v>373</v>
      </c>
    </row>
    <row r="18" spans="2:4" ht="11.1" customHeight="1"/>
    <row r="19" spans="2:4" ht="11.1" customHeight="1"/>
    <row r="21" spans="2:4">
      <c r="B21" s="6"/>
    </row>
    <row r="22" spans="2:4">
      <c r="B22" s="356"/>
      <c r="C22" s="356"/>
      <c r="D22" s="356"/>
    </row>
    <row r="23" spans="2:4">
      <c r="B23" s="356"/>
      <c r="C23" s="356"/>
      <c r="D23" s="356"/>
    </row>
    <row r="24" spans="2:4" ht="18.75">
      <c r="B24" s="245"/>
      <c r="C24" s="354"/>
      <c r="D24" s="354"/>
    </row>
    <row r="25" spans="2:4" ht="18.75">
      <c r="B25" s="245"/>
      <c r="C25" s="354"/>
      <c r="D25" s="354"/>
    </row>
    <row r="26" spans="2:4" ht="18.75">
      <c r="B26" s="245"/>
      <c r="C26" s="354"/>
      <c r="D26" s="354"/>
    </row>
    <row r="27" spans="2:4" ht="18.75">
      <c r="B27" s="245"/>
      <c r="C27" s="354"/>
      <c r="D27" s="354"/>
    </row>
    <row r="28" spans="2:4" ht="18.75">
      <c r="B28" s="245"/>
      <c r="C28" s="354"/>
      <c r="D28" s="354"/>
    </row>
    <row r="29" spans="2:4" ht="18.75">
      <c r="B29" s="245"/>
      <c r="C29" s="354"/>
      <c r="D29" s="354"/>
    </row>
    <row r="30" spans="2:4" ht="18.75">
      <c r="B30" s="245"/>
      <c r="C30" s="354"/>
      <c r="D30" s="354"/>
    </row>
    <row r="31" spans="2:4" ht="18.75">
      <c r="B31" s="245"/>
      <c r="C31" s="354"/>
      <c r="D31" s="354"/>
    </row>
    <row r="32" spans="2:4" ht="18.75">
      <c r="B32" s="245"/>
      <c r="C32" s="354"/>
      <c r="D32" s="354"/>
    </row>
    <row r="33" spans="2:4" ht="18.75">
      <c r="B33" s="245"/>
      <c r="C33" s="354"/>
      <c r="D33" s="354"/>
    </row>
    <row r="34" spans="2:4" ht="18.75">
      <c r="B34" s="245"/>
      <c r="C34" s="354"/>
      <c r="D34" s="354"/>
    </row>
    <row r="35" spans="2:4" ht="15.75">
      <c r="B35" s="7"/>
      <c r="C35" s="355"/>
      <c r="D35" s="355"/>
    </row>
  </sheetData>
  <mergeCells count="14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</mergeCells>
  <printOptions horizontalCentered="1"/>
  <pageMargins left="0.23622047244094491" right="0.23622047244094491" top="0.74803149606299213" bottom="0.74803149606299213" header="0.31496062992125984" footer="0.31496062992125984"/>
  <pageSetup scale="73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41"/>
  <sheetViews>
    <sheetView showGridLines="0" view="pageLayout" zoomScale="75" zoomScaleNormal="50" zoomScaleSheetLayoutView="75" zoomScalePageLayoutView="75" workbookViewId="0">
      <selection activeCell="B24" sqref="B24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>
      <c r="F1" s="95"/>
    </row>
    <row r="3" spans="2:12" ht="15" customHeight="1">
      <c r="B3" s="357" t="s">
        <v>152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</row>
    <row r="4" spans="2:12" ht="24.75" customHeight="1"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2:12" ht="15" customHeight="1"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</row>
    <row r="10" spans="2:12">
      <c r="B10" s="8" t="s">
        <v>8</v>
      </c>
      <c r="C10" s="5"/>
      <c r="D10" s="5"/>
    </row>
    <row r="11" spans="2:12" ht="36" customHeight="1">
      <c r="B11" s="167" t="s">
        <v>0</v>
      </c>
      <c r="C11" s="250" t="s">
        <v>170</v>
      </c>
      <c r="D11" s="251" t="s">
        <v>164</v>
      </c>
    </row>
    <row r="12" spans="2:12" ht="30.95" customHeight="1">
      <c r="B12" s="164" t="s">
        <v>14</v>
      </c>
      <c r="C12" s="225">
        <v>9</v>
      </c>
      <c r="D12" s="222">
        <v>21</v>
      </c>
    </row>
    <row r="13" spans="2:12" ht="30.95" customHeight="1">
      <c r="B13" s="164" t="s">
        <v>15</v>
      </c>
      <c r="C13" s="225">
        <v>28</v>
      </c>
      <c r="D13" s="222">
        <v>21</v>
      </c>
    </row>
    <row r="14" spans="2:12" ht="30.95" customHeight="1">
      <c r="B14" s="164" t="s">
        <v>16</v>
      </c>
      <c r="C14" s="225">
        <v>1</v>
      </c>
      <c r="D14" s="222">
        <v>1</v>
      </c>
    </row>
    <row r="15" spans="2:12" ht="13.5" customHeight="1">
      <c r="B15" s="168"/>
      <c r="C15" s="226"/>
      <c r="D15" s="223"/>
    </row>
    <row r="16" spans="2:12" ht="30.95" customHeight="1">
      <c r="B16" s="169" t="s">
        <v>5</v>
      </c>
      <c r="C16" s="224">
        <f>C12+C13</f>
        <v>37</v>
      </c>
      <c r="D16" s="224">
        <f>D12+D13</f>
        <v>42</v>
      </c>
    </row>
    <row r="20" spans="2:2" ht="15.75">
      <c r="B20" s="59"/>
    </row>
    <row r="41" spans="2:2">
      <c r="B41" s="6"/>
    </row>
  </sheetData>
  <mergeCells count="1">
    <mergeCell ref="B3:L5"/>
  </mergeCells>
  <printOptions horizontalCentered="1"/>
  <pageMargins left="0.23622047244094491" right="0.23622047244094491" top="0.74803149606299213" bottom="0.74803149606299213" header="0.31496062992125984" footer="0.31496062992125984"/>
  <pageSetup scale="71" orientation="landscape" r:id="rId1"/>
  <headerFooter alignWithMargins="0">
    <oddHeader xml:space="preserve">&amp;L
</oddHeader>
  </headerFooter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4:J43"/>
  <sheetViews>
    <sheetView showGridLines="0" view="pageLayout" topLeftCell="A10" zoomScale="75" zoomScaleNormal="50" zoomScaleSheetLayoutView="75" zoomScalePageLayoutView="75" workbookViewId="0">
      <selection activeCell="C25" sqref="C25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0">
      <c r="B4" s="357" t="s">
        <v>153</v>
      </c>
      <c r="C4" s="357"/>
      <c r="D4" s="357"/>
      <c r="E4" s="357"/>
      <c r="F4" s="357"/>
      <c r="G4" s="357"/>
      <c r="H4" s="357"/>
      <c r="I4" s="357"/>
      <c r="J4" s="357"/>
    </row>
    <row r="5" spans="2:10">
      <c r="B5" s="357"/>
      <c r="C5" s="357"/>
      <c r="D5" s="357"/>
      <c r="E5" s="357"/>
      <c r="F5" s="357"/>
      <c r="G5" s="357"/>
      <c r="H5" s="357"/>
      <c r="I5" s="357"/>
      <c r="J5" s="357"/>
    </row>
    <row r="6" spans="2:10">
      <c r="B6" s="357"/>
      <c r="C6" s="357"/>
      <c r="D6" s="357"/>
      <c r="E6" s="357"/>
      <c r="F6" s="357"/>
      <c r="G6" s="357"/>
      <c r="H6" s="357"/>
      <c r="I6" s="357"/>
      <c r="J6" s="357"/>
    </row>
    <row r="12" spans="2:10">
      <c r="B12" s="8" t="s">
        <v>8</v>
      </c>
      <c r="C12" s="5"/>
      <c r="D12" s="5"/>
    </row>
    <row r="13" spans="2:10" ht="36" customHeight="1">
      <c r="B13" s="167" t="s">
        <v>0</v>
      </c>
      <c r="C13" s="250" t="s">
        <v>170</v>
      </c>
      <c r="D13" s="251" t="s">
        <v>164</v>
      </c>
    </row>
    <row r="14" spans="2:10" ht="30.95" customHeight="1">
      <c r="B14" s="164" t="s">
        <v>14</v>
      </c>
      <c r="C14" s="227">
        <v>3</v>
      </c>
      <c r="D14" s="202">
        <v>5</v>
      </c>
    </row>
    <row r="15" spans="2:10" ht="30.95" customHeight="1">
      <c r="B15" s="164" t="s">
        <v>15</v>
      </c>
      <c r="C15" s="227">
        <v>3</v>
      </c>
      <c r="D15" s="202">
        <v>3</v>
      </c>
    </row>
    <row r="16" spans="2:10" ht="30.95" customHeight="1">
      <c r="B16" s="164" t="s">
        <v>16</v>
      </c>
      <c r="C16" s="227">
        <v>0</v>
      </c>
      <c r="D16" s="202"/>
    </row>
    <row r="17" spans="2:4" ht="13.5" customHeight="1">
      <c r="B17" s="168"/>
      <c r="C17" s="228"/>
      <c r="D17" s="203"/>
    </row>
    <row r="18" spans="2:4" ht="30.95" customHeight="1">
      <c r="B18" s="169" t="s">
        <v>5</v>
      </c>
      <c r="C18" s="229">
        <f>C14+C15</f>
        <v>6</v>
      </c>
      <c r="D18" s="204">
        <f>D14+D15</f>
        <v>8</v>
      </c>
    </row>
    <row r="43" spans="2:2">
      <c r="B43" s="6"/>
    </row>
  </sheetData>
  <mergeCells count="1">
    <mergeCell ref="B4:J6"/>
  </mergeCells>
  <printOptions horizontalCentered="1"/>
  <pageMargins left="0.23622047244094491" right="0.23622047244094491" top="0.74803149606299213" bottom="0.74803149606299213" header="0.31496062992125984" footer="0.31496062992125984"/>
  <pageSetup scale="71" orientation="landscape" r:id="rId1"/>
  <headerFooter alignWithMargins="0">
    <oddHeader xml:space="preserve">&amp;L
</oddHeader>
  </headerFooter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6"/>
  <sheetViews>
    <sheetView showGridLines="0" view="pageLayout" topLeftCell="A20" zoomScaleNormal="50" zoomScaleSheetLayoutView="75" workbookViewId="0">
      <selection activeCell="H13" sqref="H13"/>
    </sheetView>
  </sheetViews>
  <sheetFormatPr baseColWidth="10" defaultRowHeight="12.75"/>
  <cols>
    <col min="1" max="1" width="10.85546875" style="19" customWidth="1"/>
    <col min="2" max="2" width="21.85546875" style="19" customWidth="1"/>
    <col min="3" max="3" width="16" style="19" customWidth="1"/>
    <col min="4" max="6" width="17.7109375" style="19" customWidth="1"/>
    <col min="7" max="7" width="15.42578125" style="19" customWidth="1"/>
    <col min="8" max="8" width="19.7109375" style="19" customWidth="1"/>
    <col min="9" max="258" width="11.42578125" style="19"/>
    <col min="259" max="259" width="38.42578125" style="19" customWidth="1"/>
    <col min="260" max="264" width="19.7109375" style="19" customWidth="1"/>
    <col min="265" max="514" width="11.42578125" style="19"/>
    <col min="515" max="515" width="38.42578125" style="19" customWidth="1"/>
    <col min="516" max="520" width="19.7109375" style="19" customWidth="1"/>
    <col min="521" max="770" width="11.42578125" style="19"/>
    <col min="771" max="771" width="38.42578125" style="19" customWidth="1"/>
    <col min="772" max="776" width="19.7109375" style="19" customWidth="1"/>
    <col min="777" max="1026" width="11.42578125" style="19"/>
    <col min="1027" max="1027" width="38.42578125" style="19" customWidth="1"/>
    <col min="1028" max="1032" width="19.7109375" style="19" customWidth="1"/>
    <col min="1033" max="1282" width="11.42578125" style="19"/>
    <col min="1283" max="1283" width="38.42578125" style="19" customWidth="1"/>
    <col min="1284" max="1288" width="19.7109375" style="19" customWidth="1"/>
    <col min="1289" max="1538" width="11.42578125" style="19"/>
    <col min="1539" max="1539" width="38.42578125" style="19" customWidth="1"/>
    <col min="1540" max="1544" width="19.7109375" style="19" customWidth="1"/>
    <col min="1545" max="1794" width="11.42578125" style="19"/>
    <col min="1795" max="1795" width="38.42578125" style="19" customWidth="1"/>
    <col min="1796" max="1800" width="19.7109375" style="19" customWidth="1"/>
    <col min="1801" max="2050" width="11.42578125" style="19"/>
    <col min="2051" max="2051" width="38.42578125" style="19" customWidth="1"/>
    <col min="2052" max="2056" width="19.7109375" style="19" customWidth="1"/>
    <col min="2057" max="2306" width="11.42578125" style="19"/>
    <col min="2307" max="2307" width="38.42578125" style="19" customWidth="1"/>
    <col min="2308" max="2312" width="19.7109375" style="19" customWidth="1"/>
    <col min="2313" max="2562" width="11.42578125" style="19"/>
    <col min="2563" max="2563" width="38.42578125" style="19" customWidth="1"/>
    <col min="2564" max="2568" width="19.7109375" style="19" customWidth="1"/>
    <col min="2569" max="2818" width="11.42578125" style="19"/>
    <col min="2819" max="2819" width="38.42578125" style="19" customWidth="1"/>
    <col min="2820" max="2824" width="19.7109375" style="19" customWidth="1"/>
    <col min="2825" max="3074" width="11.42578125" style="19"/>
    <col min="3075" max="3075" width="38.42578125" style="19" customWidth="1"/>
    <col min="3076" max="3080" width="19.7109375" style="19" customWidth="1"/>
    <col min="3081" max="3330" width="11.42578125" style="19"/>
    <col min="3331" max="3331" width="38.42578125" style="19" customWidth="1"/>
    <col min="3332" max="3336" width="19.7109375" style="19" customWidth="1"/>
    <col min="3337" max="3586" width="11.42578125" style="19"/>
    <col min="3587" max="3587" width="38.42578125" style="19" customWidth="1"/>
    <col min="3588" max="3592" width="19.7109375" style="19" customWidth="1"/>
    <col min="3593" max="3842" width="11.42578125" style="19"/>
    <col min="3843" max="3843" width="38.42578125" style="19" customWidth="1"/>
    <col min="3844" max="3848" width="19.7109375" style="19" customWidth="1"/>
    <col min="3849" max="4098" width="11.42578125" style="19"/>
    <col min="4099" max="4099" width="38.42578125" style="19" customWidth="1"/>
    <col min="4100" max="4104" width="19.7109375" style="19" customWidth="1"/>
    <col min="4105" max="4354" width="11.42578125" style="19"/>
    <col min="4355" max="4355" width="38.42578125" style="19" customWidth="1"/>
    <col min="4356" max="4360" width="19.7109375" style="19" customWidth="1"/>
    <col min="4361" max="4610" width="11.42578125" style="19"/>
    <col min="4611" max="4611" width="38.42578125" style="19" customWidth="1"/>
    <col min="4612" max="4616" width="19.7109375" style="19" customWidth="1"/>
    <col min="4617" max="4866" width="11.42578125" style="19"/>
    <col min="4867" max="4867" width="38.42578125" style="19" customWidth="1"/>
    <col min="4868" max="4872" width="19.7109375" style="19" customWidth="1"/>
    <col min="4873" max="5122" width="11.42578125" style="19"/>
    <col min="5123" max="5123" width="38.42578125" style="19" customWidth="1"/>
    <col min="5124" max="5128" width="19.7109375" style="19" customWidth="1"/>
    <col min="5129" max="5378" width="11.42578125" style="19"/>
    <col min="5379" max="5379" width="38.42578125" style="19" customWidth="1"/>
    <col min="5380" max="5384" width="19.7109375" style="19" customWidth="1"/>
    <col min="5385" max="5634" width="11.42578125" style="19"/>
    <col min="5635" max="5635" width="38.42578125" style="19" customWidth="1"/>
    <col min="5636" max="5640" width="19.7109375" style="19" customWidth="1"/>
    <col min="5641" max="5890" width="11.42578125" style="19"/>
    <col min="5891" max="5891" width="38.42578125" style="19" customWidth="1"/>
    <col min="5892" max="5896" width="19.7109375" style="19" customWidth="1"/>
    <col min="5897" max="6146" width="11.42578125" style="19"/>
    <col min="6147" max="6147" width="38.42578125" style="19" customWidth="1"/>
    <col min="6148" max="6152" width="19.7109375" style="19" customWidth="1"/>
    <col min="6153" max="6402" width="11.42578125" style="19"/>
    <col min="6403" max="6403" width="38.42578125" style="19" customWidth="1"/>
    <col min="6404" max="6408" width="19.7109375" style="19" customWidth="1"/>
    <col min="6409" max="6658" width="11.42578125" style="19"/>
    <col min="6659" max="6659" width="38.42578125" style="19" customWidth="1"/>
    <col min="6660" max="6664" width="19.7109375" style="19" customWidth="1"/>
    <col min="6665" max="6914" width="11.42578125" style="19"/>
    <col min="6915" max="6915" width="38.42578125" style="19" customWidth="1"/>
    <col min="6916" max="6920" width="19.7109375" style="19" customWidth="1"/>
    <col min="6921" max="7170" width="11.42578125" style="19"/>
    <col min="7171" max="7171" width="38.42578125" style="19" customWidth="1"/>
    <col min="7172" max="7176" width="19.7109375" style="19" customWidth="1"/>
    <col min="7177" max="7426" width="11.42578125" style="19"/>
    <col min="7427" max="7427" width="38.42578125" style="19" customWidth="1"/>
    <col min="7428" max="7432" width="19.7109375" style="19" customWidth="1"/>
    <col min="7433" max="7682" width="11.42578125" style="19"/>
    <col min="7683" max="7683" width="38.42578125" style="19" customWidth="1"/>
    <col min="7684" max="7688" width="19.7109375" style="19" customWidth="1"/>
    <col min="7689" max="7938" width="11.42578125" style="19"/>
    <col min="7939" max="7939" width="38.42578125" style="19" customWidth="1"/>
    <col min="7940" max="7944" width="19.7109375" style="19" customWidth="1"/>
    <col min="7945" max="8194" width="11.42578125" style="19"/>
    <col min="8195" max="8195" width="38.42578125" style="19" customWidth="1"/>
    <col min="8196" max="8200" width="19.7109375" style="19" customWidth="1"/>
    <col min="8201" max="8450" width="11.42578125" style="19"/>
    <col min="8451" max="8451" width="38.42578125" style="19" customWidth="1"/>
    <col min="8452" max="8456" width="19.7109375" style="19" customWidth="1"/>
    <col min="8457" max="8706" width="11.42578125" style="19"/>
    <col min="8707" max="8707" width="38.42578125" style="19" customWidth="1"/>
    <col min="8708" max="8712" width="19.7109375" style="19" customWidth="1"/>
    <col min="8713" max="8962" width="11.42578125" style="19"/>
    <col min="8963" max="8963" width="38.42578125" style="19" customWidth="1"/>
    <col min="8964" max="8968" width="19.7109375" style="19" customWidth="1"/>
    <col min="8969" max="9218" width="11.42578125" style="19"/>
    <col min="9219" max="9219" width="38.42578125" style="19" customWidth="1"/>
    <col min="9220" max="9224" width="19.7109375" style="19" customWidth="1"/>
    <col min="9225" max="9474" width="11.42578125" style="19"/>
    <col min="9475" max="9475" width="38.42578125" style="19" customWidth="1"/>
    <col min="9476" max="9480" width="19.7109375" style="19" customWidth="1"/>
    <col min="9481" max="9730" width="11.42578125" style="19"/>
    <col min="9731" max="9731" width="38.42578125" style="19" customWidth="1"/>
    <col min="9732" max="9736" width="19.7109375" style="19" customWidth="1"/>
    <col min="9737" max="9986" width="11.42578125" style="19"/>
    <col min="9987" max="9987" width="38.42578125" style="19" customWidth="1"/>
    <col min="9988" max="9992" width="19.7109375" style="19" customWidth="1"/>
    <col min="9993" max="10242" width="11.42578125" style="19"/>
    <col min="10243" max="10243" width="38.42578125" style="19" customWidth="1"/>
    <col min="10244" max="10248" width="19.7109375" style="19" customWidth="1"/>
    <col min="10249" max="10498" width="11.42578125" style="19"/>
    <col min="10499" max="10499" width="38.42578125" style="19" customWidth="1"/>
    <col min="10500" max="10504" width="19.7109375" style="19" customWidth="1"/>
    <col min="10505" max="10754" width="11.42578125" style="19"/>
    <col min="10755" max="10755" width="38.42578125" style="19" customWidth="1"/>
    <col min="10756" max="10760" width="19.7109375" style="19" customWidth="1"/>
    <col min="10761" max="11010" width="11.42578125" style="19"/>
    <col min="11011" max="11011" width="38.42578125" style="19" customWidth="1"/>
    <col min="11012" max="11016" width="19.7109375" style="19" customWidth="1"/>
    <col min="11017" max="11266" width="11.42578125" style="19"/>
    <col min="11267" max="11267" width="38.42578125" style="19" customWidth="1"/>
    <col min="11268" max="11272" width="19.7109375" style="19" customWidth="1"/>
    <col min="11273" max="11522" width="11.42578125" style="19"/>
    <col min="11523" max="11523" width="38.42578125" style="19" customWidth="1"/>
    <col min="11524" max="11528" width="19.7109375" style="19" customWidth="1"/>
    <col min="11529" max="11778" width="11.42578125" style="19"/>
    <col min="11779" max="11779" width="38.42578125" style="19" customWidth="1"/>
    <col min="11780" max="11784" width="19.7109375" style="19" customWidth="1"/>
    <col min="11785" max="12034" width="11.42578125" style="19"/>
    <col min="12035" max="12035" width="38.42578125" style="19" customWidth="1"/>
    <col min="12036" max="12040" width="19.7109375" style="19" customWidth="1"/>
    <col min="12041" max="12290" width="11.42578125" style="19"/>
    <col min="12291" max="12291" width="38.42578125" style="19" customWidth="1"/>
    <col min="12292" max="12296" width="19.7109375" style="19" customWidth="1"/>
    <col min="12297" max="12546" width="11.42578125" style="19"/>
    <col min="12547" max="12547" width="38.42578125" style="19" customWidth="1"/>
    <col min="12548" max="12552" width="19.7109375" style="19" customWidth="1"/>
    <col min="12553" max="12802" width="11.42578125" style="19"/>
    <col min="12803" max="12803" width="38.42578125" style="19" customWidth="1"/>
    <col min="12804" max="12808" width="19.7109375" style="19" customWidth="1"/>
    <col min="12809" max="13058" width="11.42578125" style="19"/>
    <col min="13059" max="13059" width="38.42578125" style="19" customWidth="1"/>
    <col min="13060" max="13064" width="19.7109375" style="19" customWidth="1"/>
    <col min="13065" max="13314" width="11.42578125" style="19"/>
    <col min="13315" max="13315" width="38.42578125" style="19" customWidth="1"/>
    <col min="13316" max="13320" width="19.7109375" style="19" customWidth="1"/>
    <col min="13321" max="13570" width="11.42578125" style="19"/>
    <col min="13571" max="13571" width="38.42578125" style="19" customWidth="1"/>
    <col min="13572" max="13576" width="19.7109375" style="19" customWidth="1"/>
    <col min="13577" max="13826" width="11.42578125" style="19"/>
    <col min="13827" max="13827" width="38.42578125" style="19" customWidth="1"/>
    <col min="13828" max="13832" width="19.7109375" style="19" customWidth="1"/>
    <col min="13833" max="14082" width="11.42578125" style="19"/>
    <col min="14083" max="14083" width="38.42578125" style="19" customWidth="1"/>
    <col min="14084" max="14088" width="19.7109375" style="19" customWidth="1"/>
    <col min="14089" max="14338" width="11.42578125" style="19"/>
    <col min="14339" max="14339" width="38.42578125" style="19" customWidth="1"/>
    <col min="14340" max="14344" width="19.7109375" style="19" customWidth="1"/>
    <col min="14345" max="14594" width="11.42578125" style="19"/>
    <col min="14595" max="14595" width="38.42578125" style="19" customWidth="1"/>
    <col min="14596" max="14600" width="19.7109375" style="19" customWidth="1"/>
    <col min="14601" max="14850" width="11.42578125" style="19"/>
    <col min="14851" max="14851" width="38.42578125" style="19" customWidth="1"/>
    <col min="14852" max="14856" width="19.7109375" style="19" customWidth="1"/>
    <col min="14857" max="15106" width="11.42578125" style="19"/>
    <col min="15107" max="15107" width="38.42578125" style="19" customWidth="1"/>
    <col min="15108" max="15112" width="19.7109375" style="19" customWidth="1"/>
    <col min="15113" max="15362" width="11.42578125" style="19"/>
    <col min="15363" max="15363" width="38.42578125" style="19" customWidth="1"/>
    <col min="15364" max="15368" width="19.7109375" style="19" customWidth="1"/>
    <col min="15369" max="15618" width="11.42578125" style="19"/>
    <col min="15619" max="15619" width="38.42578125" style="19" customWidth="1"/>
    <col min="15620" max="15624" width="19.7109375" style="19" customWidth="1"/>
    <col min="15625" max="15874" width="11.42578125" style="19"/>
    <col min="15875" max="15875" width="38.42578125" style="19" customWidth="1"/>
    <col min="15876" max="15880" width="19.7109375" style="19" customWidth="1"/>
    <col min="15881" max="16130" width="11.42578125" style="19"/>
    <col min="16131" max="16131" width="38.42578125" style="19" customWidth="1"/>
    <col min="16132" max="16136" width="19.7109375" style="19" customWidth="1"/>
    <col min="16137" max="16384" width="11.42578125" style="19"/>
  </cols>
  <sheetData>
    <row r="1" spans="1:10" ht="18.75" customHeight="1"/>
    <row r="2" spans="1:10" ht="12.75" customHeight="1">
      <c r="B2" s="358" t="s">
        <v>154</v>
      </c>
      <c r="C2" s="358"/>
      <c r="D2" s="358"/>
      <c r="E2" s="358"/>
      <c r="F2" s="358"/>
      <c r="G2" s="358"/>
      <c r="H2" s="254"/>
      <c r="I2" s="253"/>
      <c r="J2" s="253"/>
    </row>
    <row r="3" spans="1:10" ht="18" customHeight="1">
      <c r="B3" s="358"/>
      <c r="C3" s="358"/>
      <c r="D3" s="358"/>
      <c r="E3" s="358"/>
      <c r="F3" s="358"/>
      <c r="G3" s="358"/>
      <c r="H3" s="254"/>
      <c r="I3" s="253"/>
      <c r="J3" s="253"/>
    </row>
    <row r="4" spans="1:10" ht="15.75" customHeight="1">
      <c r="A4" s="254"/>
      <c r="B4" s="358"/>
      <c r="C4" s="358"/>
      <c r="D4" s="358"/>
      <c r="E4" s="358"/>
      <c r="F4" s="358"/>
      <c r="G4" s="358"/>
      <c r="H4" s="254"/>
      <c r="I4" s="253"/>
      <c r="J4" s="253"/>
    </row>
    <row r="5" spans="1:10" ht="22.5" customHeight="1">
      <c r="A5" s="254"/>
      <c r="B5" s="254"/>
      <c r="C5" s="254"/>
      <c r="D5" s="254"/>
      <c r="E5" s="254"/>
      <c r="F5" s="254"/>
      <c r="G5" s="254"/>
      <c r="H5" s="254"/>
      <c r="I5" s="253"/>
      <c r="J5" s="253"/>
    </row>
    <row r="6" spans="1:10" ht="8.25" customHeight="1">
      <c r="A6" s="253"/>
      <c r="B6" s="253"/>
      <c r="C6" s="253"/>
      <c r="D6" s="253"/>
      <c r="E6" s="253"/>
      <c r="F6" s="253"/>
      <c r="G6" s="253"/>
      <c r="H6" s="253"/>
      <c r="I6" s="253"/>
      <c r="J6" s="253"/>
    </row>
    <row r="7" spans="1:10" hidden="1"/>
    <row r="9" spans="1:10" ht="33" customHeight="1" thickBot="1">
      <c r="B9" s="126" t="s">
        <v>61</v>
      </c>
      <c r="C9" s="127" t="s">
        <v>1</v>
      </c>
      <c r="D9" s="127" t="s">
        <v>2</v>
      </c>
      <c r="E9" s="127" t="s">
        <v>3</v>
      </c>
      <c r="F9" s="127" t="s">
        <v>35</v>
      </c>
      <c r="G9" s="128" t="s">
        <v>17</v>
      </c>
    </row>
    <row r="10" spans="1:10" ht="23.25" customHeight="1">
      <c r="B10" s="257" t="s">
        <v>62</v>
      </c>
      <c r="C10" s="129">
        <v>27</v>
      </c>
      <c r="D10" s="129">
        <v>1</v>
      </c>
      <c r="E10" s="129">
        <v>1</v>
      </c>
      <c r="F10" s="129">
        <v>0</v>
      </c>
      <c r="G10" s="129">
        <f t="shared" ref="G10:G25" si="0">SUM(C10:F10)</f>
        <v>29</v>
      </c>
    </row>
    <row r="11" spans="1:10" ht="22.5" customHeight="1">
      <c r="B11" s="258" t="s">
        <v>63</v>
      </c>
      <c r="C11" s="130">
        <v>67</v>
      </c>
      <c r="D11" s="130">
        <v>0</v>
      </c>
      <c r="E11" s="130">
        <v>1</v>
      </c>
      <c r="F11" s="130">
        <v>0</v>
      </c>
      <c r="G11" s="131">
        <f t="shared" si="0"/>
        <v>68</v>
      </c>
      <c r="H11" s="20"/>
    </row>
    <row r="12" spans="1:10" ht="30" customHeight="1">
      <c r="B12" s="258" t="s">
        <v>64</v>
      </c>
      <c r="C12" s="130">
        <v>88</v>
      </c>
      <c r="D12" s="130">
        <v>1</v>
      </c>
      <c r="E12" s="130">
        <v>7</v>
      </c>
      <c r="F12" s="130">
        <v>0</v>
      </c>
      <c r="G12" s="131">
        <f t="shared" si="0"/>
        <v>96</v>
      </c>
    </row>
    <row r="13" spans="1:10" ht="27.95" customHeight="1">
      <c r="B13" s="258" t="s">
        <v>65</v>
      </c>
      <c r="C13" s="130">
        <v>72</v>
      </c>
      <c r="D13" s="130">
        <v>0</v>
      </c>
      <c r="E13" s="130">
        <v>1</v>
      </c>
      <c r="F13" s="130">
        <v>0</v>
      </c>
      <c r="G13" s="131">
        <f t="shared" si="0"/>
        <v>73</v>
      </c>
    </row>
    <row r="14" spans="1:10" ht="27.95" customHeight="1">
      <c r="B14" s="258" t="s">
        <v>66</v>
      </c>
      <c r="C14" s="130">
        <v>59</v>
      </c>
      <c r="D14" s="130">
        <v>0</v>
      </c>
      <c r="E14" s="130">
        <v>1</v>
      </c>
      <c r="F14" s="130">
        <v>0</v>
      </c>
      <c r="G14" s="131">
        <f t="shared" si="0"/>
        <v>60</v>
      </c>
    </row>
    <row r="15" spans="1:10" ht="27.95" customHeight="1">
      <c r="B15" s="258" t="s">
        <v>67</v>
      </c>
      <c r="C15" s="130">
        <v>66</v>
      </c>
      <c r="D15" s="130">
        <v>0</v>
      </c>
      <c r="E15" s="130">
        <v>2</v>
      </c>
      <c r="F15" s="130">
        <v>0</v>
      </c>
      <c r="G15" s="131">
        <f t="shared" si="0"/>
        <v>68</v>
      </c>
    </row>
    <row r="16" spans="1:10" ht="27.95" customHeight="1">
      <c r="B16" s="258" t="s">
        <v>68</v>
      </c>
      <c r="C16" s="130">
        <v>53</v>
      </c>
      <c r="D16" s="130">
        <v>1</v>
      </c>
      <c r="E16" s="130">
        <v>2</v>
      </c>
      <c r="F16" s="130">
        <v>1</v>
      </c>
      <c r="G16" s="131">
        <f t="shared" si="0"/>
        <v>57</v>
      </c>
    </row>
    <row r="17" spans="2:7" ht="27.95" customHeight="1">
      <c r="B17" s="258" t="s">
        <v>69</v>
      </c>
      <c r="C17" s="130">
        <v>48</v>
      </c>
      <c r="D17" s="130">
        <v>1</v>
      </c>
      <c r="E17" s="130">
        <v>1</v>
      </c>
      <c r="F17" s="130">
        <v>0</v>
      </c>
      <c r="G17" s="131">
        <f t="shared" si="0"/>
        <v>50</v>
      </c>
    </row>
    <row r="18" spans="2:7" ht="27.95" customHeight="1">
      <c r="B18" s="258" t="s">
        <v>70</v>
      </c>
      <c r="C18" s="130">
        <v>35</v>
      </c>
      <c r="D18" s="130">
        <v>1</v>
      </c>
      <c r="E18" s="130">
        <v>0</v>
      </c>
      <c r="F18" s="130">
        <v>0</v>
      </c>
      <c r="G18" s="130">
        <f t="shared" si="0"/>
        <v>36</v>
      </c>
    </row>
    <row r="19" spans="2:7" ht="27.95" customHeight="1">
      <c r="B19" s="258" t="s">
        <v>71</v>
      </c>
      <c r="C19" s="130">
        <v>28</v>
      </c>
      <c r="D19" s="130">
        <v>0</v>
      </c>
      <c r="E19" s="130">
        <v>0</v>
      </c>
      <c r="F19" s="130">
        <v>0</v>
      </c>
      <c r="G19" s="130">
        <f t="shared" si="0"/>
        <v>28</v>
      </c>
    </row>
    <row r="20" spans="2:7" ht="27.95" customHeight="1">
      <c r="B20" s="258" t="s">
        <v>72</v>
      </c>
      <c r="C20" s="130">
        <v>14</v>
      </c>
      <c r="D20" s="130">
        <v>0</v>
      </c>
      <c r="E20" s="130">
        <v>0</v>
      </c>
      <c r="F20" s="130">
        <v>0</v>
      </c>
      <c r="G20" s="130">
        <f t="shared" si="0"/>
        <v>14</v>
      </c>
    </row>
    <row r="21" spans="2:7" ht="27.95" customHeight="1">
      <c r="B21" s="258" t="s">
        <v>73</v>
      </c>
      <c r="C21" s="130">
        <v>11</v>
      </c>
      <c r="D21" s="130">
        <v>0</v>
      </c>
      <c r="E21" s="130">
        <v>0</v>
      </c>
      <c r="F21" s="130">
        <v>0</v>
      </c>
      <c r="G21" s="130">
        <f t="shared" si="0"/>
        <v>11</v>
      </c>
    </row>
    <row r="22" spans="2:7" ht="27.95" customHeight="1">
      <c r="B22" s="258" t="s">
        <v>74</v>
      </c>
      <c r="C22" s="130">
        <v>2</v>
      </c>
      <c r="D22" s="130">
        <v>0</v>
      </c>
      <c r="E22" s="130">
        <v>0</v>
      </c>
      <c r="F22" s="130">
        <v>0</v>
      </c>
      <c r="G22" s="130">
        <f t="shared" si="0"/>
        <v>2</v>
      </c>
    </row>
    <row r="23" spans="2:7" ht="27.95" customHeight="1">
      <c r="B23" s="258" t="s">
        <v>75</v>
      </c>
      <c r="C23" s="130">
        <v>1</v>
      </c>
      <c r="D23" s="130">
        <v>0</v>
      </c>
      <c r="E23" s="130">
        <v>0</v>
      </c>
      <c r="F23" s="130">
        <v>0</v>
      </c>
      <c r="G23" s="130">
        <f t="shared" si="0"/>
        <v>1</v>
      </c>
    </row>
    <row r="24" spans="2:7" ht="27.95" customHeight="1">
      <c r="B24" s="258" t="s">
        <v>76</v>
      </c>
      <c r="C24" s="130">
        <v>0</v>
      </c>
      <c r="D24" s="130">
        <v>0</v>
      </c>
      <c r="E24" s="130">
        <v>0</v>
      </c>
      <c r="F24" s="130">
        <v>0</v>
      </c>
      <c r="G24" s="130">
        <f t="shared" si="0"/>
        <v>0</v>
      </c>
    </row>
    <row r="25" spans="2:7" ht="27.95" customHeight="1">
      <c r="B25" s="258" t="s">
        <v>77</v>
      </c>
      <c r="C25" s="130">
        <v>0</v>
      </c>
      <c r="D25" s="130">
        <v>0</v>
      </c>
      <c r="E25" s="130">
        <v>0</v>
      </c>
      <c r="F25" s="130">
        <v>0</v>
      </c>
      <c r="G25" s="130">
        <f t="shared" si="0"/>
        <v>0</v>
      </c>
    </row>
    <row r="26" spans="2:7" ht="12" customHeight="1" thickBot="1">
      <c r="B26" s="136"/>
      <c r="C26" s="133"/>
      <c r="D26" s="133"/>
      <c r="E26" s="133"/>
      <c r="F26" s="133"/>
      <c r="G26" s="133"/>
    </row>
    <row r="27" spans="2:7" ht="44.25" customHeight="1" thickBot="1">
      <c r="B27" s="261" t="s">
        <v>121</v>
      </c>
      <c r="C27" s="262">
        <f>SUM(C10:C26)</f>
        <v>571</v>
      </c>
      <c r="D27" s="262">
        <f>SUM(D10:D26)</f>
        <v>5</v>
      </c>
      <c r="E27" s="262">
        <f>SUM(E10:E26)</f>
        <v>16</v>
      </c>
      <c r="F27" s="262">
        <f>SUM(F10:F26)</f>
        <v>1</v>
      </c>
      <c r="G27" s="263">
        <f>SUM(C27:F27)</f>
        <v>593</v>
      </c>
    </row>
    <row r="28" spans="2:7" ht="13.5" customHeight="1">
      <c r="B28" s="260"/>
      <c r="C28" s="58"/>
      <c r="D28" s="58"/>
      <c r="E28" s="58"/>
      <c r="F28" s="58"/>
      <c r="G28" s="58"/>
    </row>
    <row r="29" spans="2:7" ht="27" customHeight="1">
      <c r="B29" s="258" t="s">
        <v>78</v>
      </c>
      <c r="C29" s="130">
        <v>0</v>
      </c>
      <c r="D29" s="130">
        <v>1</v>
      </c>
      <c r="E29" s="130">
        <v>0</v>
      </c>
      <c r="F29" s="130">
        <v>0</v>
      </c>
      <c r="G29" s="130">
        <f>Tabla12[[#This Row],[CAIDA DE PERSONA]]+Tabla12[[#This Row],[VOLCADURAS]]+Tabla12[[#This Row],[ATROPELLOS]]+Tabla12[[#This Row],[CHOQUES]]</f>
        <v>1</v>
      </c>
    </row>
    <row r="30" spans="2:7" ht="21" customHeight="1">
      <c r="B30" s="258" t="s">
        <v>79</v>
      </c>
      <c r="C30" s="130">
        <v>1</v>
      </c>
      <c r="D30" s="130">
        <v>0</v>
      </c>
      <c r="E30" s="135">
        <v>0</v>
      </c>
      <c r="F30" s="130">
        <v>0</v>
      </c>
      <c r="G30" s="130">
        <f>Tabla12[[#This Row],[CAIDA DE PERSONA]]+Tabla12[[#This Row],[VOLCADURAS]]+Tabla12[[#This Row],[ATROPELLOS]]+Tabla12[[#This Row],[CHOQUES]]</f>
        <v>1</v>
      </c>
    </row>
    <row r="31" spans="2:7" ht="18.75" customHeight="1">
      <c r="B31" s="258" t="s">
        <v>80</v>
      </c>
      <c r="C31" s="130">
        <v>1</v>
      </c>
      <c r="D31" s="130">
        <v>0</v>
      </c>
      <c r="E31" s="135">
        <v>0</v>
      </c>
      <c r="F31" s="130">
        <v>0</v>
      </c>
      <c r="G31" s="130">
        <f>Tabla12[[#This Row],[CAIDA DE PERSONA]]+Tabla12[[#This Row],[VOLCADURAS]]+Tabla12[[#This Row],[ATROPELLOS]]+Tabla12[[#This Row],[CHOQUES]]</f>
        <v>1</v>
      </c>
    </row>
    <row r="32" spans="2:7" ht="21.75" customHeight="1">
      <c r="B32" s="258" t="s">
        <v>81</v>
      </c>
      <c r="C32" s="130">
        <v>5</v>
      </c>
      <c r="D32" s="130">
        <v>0</v>
      </c>
      <c r="E32" s="130">
        <v>0</v>
      </c>
      <c r="F32" s="130">
        <v>0</v>
      </c>
      <c r="G32" s="130">
        <f>Tabla12[[#This Row],[CAIDA DE PERSONA]]+Tabla12[[#This Row],[VOLCADURAS]]+Tabla12[[#This Row],[ATROPELLOS]]+Tabla12[[#This Row],[CHOQUES]]</f>
        <v>5</v>
      </c>
    </row>
    <row r="33" spans="2:10" ht="9.75" customHeight="1" thickBot="1">
      <c r="B33" s="136"/>
      <c r="C33" s="133"/>
      <c r="D33" s="133"/>
      <c r="E33" s="133"/>
      <c r="F33" s="133"/>
      <c r="G33" s="133"/>
      <c r="J33" s="28"/>
    </row>
    <row r="34" spans="2:10" ht="32.25" customHeight="1" thickBot="1">
      <c r="B34" s="259" t="s">
        <v>82</v>
      </c>
      <c r="C34" s="134">
        <f>C32+C31+C30+C29</f>
        <v>7</v>
      </c>
      <c r="D34" s="134">
        <f>D32+D31+D30+D29</f>
        <v>1</v>
      </c>
      <c r="E34" s="134">
        <f>E32+E31+E30+E29</f>
        <v>0</v>
      </c>
      <c r="F34" s="134">
        <f t="shared" ref="F34" si="1">F32+F31+F30+F29</f>
        <v>0</v>
      </c>
      <c r="G34" s="57">
        <f>SUM(C34:F34)</f>
        <v>8</v>
      </c>
      <c r="J34" s="28"/>
    </row>
    <row r="35" spans="2:10" ht="9.75" customHeight="1" thickBot="1">
      <c r="B35" s="27"/>
      <c r="C35" s="28"/>
      <c r="D35" s="28"/>
      <c r="E35" s="28"/>
      <c r="F35" s="28"/>
      <c r="G35" s="28"/>
      <c r="J35" s="28"/>
    </row>
    <row r="36" spans="2:10" ht="32.25" customHeight="1" thickBot="1">
      <c r="B36" s="256" t="s">
        <v>83</v>
      </c>
      <c r="C36" s="36">
        <v>18</v>
      </c>
      <c r="D36" s="36">
        <v>0</v>
      </c>
      <c r="E36" s="37">
        <v>0</v>
      </c>
      <c r="F36" s="37">
        <v>0</v>
      </c>
      <c r="G36" s="38">
        <f>C36+D36+E36+F36</f>
        <v>18</v>
      </c>
    </row>
    <row r="37" spans="2:10" ht="30.95" customHeight="1">
      <c r="B37" s="256" t="s">
        <v>5</v>
      </c>
      <c r="C37" s="37">
        <f>C34+C27+C36</f>
        <v>596</v>
      </c>
      <c r="D37" s="37">
        <f>D36+D34+D27</f>
        <v>6</v>
      </c>
      <c r="E37" s="37">
        <f>E36+E34+E27</f>
        <v>16</v>
      </c>
      <c r="F37" s="37">
        <f>F36+F34+F27</f>
        <v>1</v>
      </c>
      <c r="G37" s="38">
        <f>C37+D37+E37+F37</f>
        <v>619</v>
      </c>
      <c r="J37" s="35"/>
    </row>
    <row r="38" spans="2:10" ht="6" customHeight="1"/>
    <row r="39" spans="2:10" ht="6" customHeight="1">
      <c r="C39" s="255"/>
    </row>
    <row r="40" spans="2:10" ht="25.5" customHeight="1"/>
    <row r="41" spans="2:10" ht="18.75" customHeight="1">
      <c r="C41" s="27"/>
      <c r="D41" s="28"/>
      <c r="E41" s="28"/>
      <c r="F41" s="28"/>
      <c r="G41" s="28"/>
      <c r="H41" s="28"/>
    </row>
    <row r="42" spans="2:10" ht="30.95" customHeight="1">
      <c r="D42" s="359" t="s">
        <v>124</v>
      </c>
      <c r="E42" s="359"/>
      <c r="F42" s="359"/>
      <c r="G42" s="359"/>
    </row>
    <row r="43" spans="2:10" ht="30.95" customHeight="1">
      <c r="C43" s="30"/>
      <c r="D43" s="359"/>
      <c r="E43" s="359"/>
      <c r="F43" s="359"/>
      <c r="G43" s="359"/>
      <c r="H43" s="30"/>
    </row>
    <row r="44" spans="2:10" ht="30.95" customHeight="1">
      <c r="C44" s="30"/>
      <c r="D44" s="30"/>
      <c r="E44" s="30"/>
      <c r="F44" s="30"/>
      <c r="G44" s="30"/>
      <c r="H44" s="30"/>
    </row>
    <row r="45" spans="2:10" ht="30.95" customHeight="1">
      <c r="C45" s="31"/>
      <c r="D45" s="31"/>
      <c r="E45" s="31"/>
      <c r="F45" s="31"/>
      <c r="G45" s="31"/>
      <c r="H45" s="31"/>
    </row>
    <row r="46" spans="2:10" ht="30.95" customHeight="1">
      <c r="C46" s="32"/>
      <c r="D46" s="32"/>
      <c r="E46" s="32"/>
      <c r="F46" s="32"/>
      <c r="G46" s="32"/>
      <c r="H46" s="32"/>
    </row>
    <row r="47" spans="2:10" ht="30.95" customHeight="1">
      <c r="C47" s="33"/>
      <c r="D47" s="33"/>
      <c r="E47" s="33"/>
      <c r="F47" s="33"/>
      <c r="G47" s="33"/>
      <c r="H47" s="33"/>
    </row>
    <row r="48" spans="2:10" ht="30.95" customHeight="1">
      <c r="C48" s="27"/>
      <c r="D48" s="28"/>
      <c r="E48" s="28"/>
      <c r="F48" s="28"/>
      <c r="G48" s="28"/>
      <c r="H48" s="28"/>
    </row>
    <row r="49" spans="3:8" ht="30.95" customHeight="1">
      <c r="C49" s="27"/>
      <c r="D49" s="28"/>
      <c r="E49" s="28"/>
      <c r="F49" s="28"/>
      <c r="G49" s="28"/>
      <c r="H49" s="28"/>
    </row>
    <row r="50" spans="3:8" ht="30.95" customHeight="1">
      <c r="C50" s="27"/>
      <c r="D50" s="28"/>
      <c r="E50" s="28"/>
      <c r="F50" s="28"/>
      <c r="G50" s="28"/>
      <c r="H50" s="28"/>
    </row>
    <row r="51" spans="3:8" ht="30.95" customHeight="1">
      <c r="C51" s="27"/>
      <c r="D51" s="28"/>
      <c r="E51" s="28"/>
      <c r="F51" s="28"/>
      <c r="G51" s="28"/>
      <c r="H51" s="28"/>
    </row>
    <row r="52" spans="3:8" ht="30.95" customHeight="1">
      <c r="C52" s="27"/>
      <c r="D52" s="28"/>
      <c r="E52" s="28"/>
      <c r="F52" s="28"/>
      <c r="G52" s="28"/>
      <c r="H52" s="28"/>
    </row>
    <row r="53" spans="3:8" ht="30.95" customHeight="1">
      <c r="C53" s="34"/>
      <c r="D53" s="26"/>
      <c r="E53" s="26"/>
      <c r="F53" s="26"/>
      <c r="G53" s="26"/>
      <c r="H53" s="26"/>
    </row>
    <row r="54" spans="3:8" ht="30.95" customHeight="1">
      <c r="C54" s="27"/>
      <c r="D54" s="28"/>
      <c r="E54" s="28"/>
      <c r="F54" s="28"/>
      <c r="G54" s="28"/>
      <c r="H54" s="28"/>
    </row>
    <row r="55" spans="3:8" ht="30.95" customHeight="1">
      <c r="C55" s="27"/>
      <c r="D55" s="28"/>
      <c r="E55" s="28"/>
      <c r="F55" s="28"/>
      <c r="G55" s="28"/>
      <c r="H55" s="28"/>
    </row>
    <row r="56" spans="3:8" ht="30.95" customHeight="1">
      <c r="C56" s="29"/>
      <c r="D56" s="28"/>
      <c r="E56" s="28"/>
      <c r="F56" s="28"/>
      <c r="G56" s="28"/>
      <c r="H56" s="28"/>
    </row>
  </sheetData>
  <mergeCells count="2">
    <mergeCell ref="B2:G4"/>
    <mergeCell ref="D42:G43"/>
  </mergeCells>
  <printOptions horizontalCentered="1"/>
  <pageMargins left="0.23622047244094491" right="0.23622047244094491" top="0.74803149606299213" bottom="0.74803149606299213" header="0.31496062992125984" footer="0.31496062992125984"/>
  <pageSetup scale="70" orientation="portrait" r:id="rId1"/>
  <headerFooter alignWithMargins="0">
    <oddHeader xml:space="preserve">&amp;L
</oddHead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G107"/>
  <sheetViews>
    <sheetView showGridLines="0" view="pageLayout" topLeftCell="A34" zoomScaleNormal="100" workbookViewId="0">
      <selection activeCell="E42" sqref="E42"/>
    </sheetView>
  </sheetViews>
  <sheetFormatPr baseColWidth="10" defaultRowHeight="12.75"/>
  <cols>
    <col min="1" max="1" width="5.7109375" style="19" customWidth="1"/>
    <col min="2" max="2" width="22.5703125" style="19" customWidth="1"/>
    <col min="3" max="3" width="14.8554687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1" spans="2:7" ht="18" customHeight="1"/>
    <row r="2" spans="2:7" ht="12.75" customHeight="1">
      <c r="B2" s="357" t="s">
        <v>155</v>
      </c>
      <c r="C2" s="357"/>
      <c r="D2" s="357"/>
      <c r="E2" s="357"/>
      <c r="F2" s="357"/>
      <c r="G2" s="254"/>
    </row>
    <row r="3" spans="2:7" ht="12.75" customHeight="1">
      <c r="B3" s="357"/>
      <c r="C3" s="357"/>
      <c r="D3" s="357"/>
      <c r="E3" s="357"/>
      <c r="F3" s="357"/>
      <c r="G3" s="254"/>
    </row>
    <row r="4" spans="2:7" ht="7.5" customHeight="1">
      <c r="B4" s="357"/>
      <c r="C4" s="357"/>
      <c r="D4" s="357"/>
      <c r="E4" s="357"/>
      <c r="F4" s="357"/>
      <c r="G4" s="254"/>
    </row>
    <row r="7" spans="2:7" ht="16.5" customHeight="1"/>
    <row r="8" spans="2:7" ht="1.5" customHeight="1"/>
    <row r="9" spans="2:7" ht="8.25" hidden="1" customHeight="1"/>
    <row r="10" spans="2:7">
      <c r="B10" s="40"/>
      <c r="C10" s="40"/>
      <c r="D10" s="40"/>
      <c r="E10" s="40"/>
      <c r="F10" s="40"/>
      <c r="G10" s="40"/>
    </row>
    <row r="11" spans="2:7" ht="30" customHeight="1">
      <c r="B11" s="137" t="s">
        <v>34</v>
      </c>
      <c r="C11" s="137" t="s">
        <v>1</v>
      </c>
      <c r="D11" s="137" t="s">
        <v>2</v>
      </c>
      <c r="E11" s="137" t="s">
        <v>3</v>
      </c>
      <c r="F11" s="137" t="s">
        <v>35</v>
      </c>
      <c r="G11" s="138" t="s">
        <v>17</v>
      </c>
    </row>
    <row r="12" spans="2:7" ht="27.95" customHeight="1">
      <c r="B12" s="41" t="s">
        <v>36</v>
      </c>
      <c r="C12" s="39">
        <v>8</v>
      </c>
      <c r="D12" s="39">
        <v>0</v>
      </c>
      <c r="E12" s="39">
        <v>1</v>
      </c>
      <c r="F12" s="39">
        <v>0</v>
      </c>
      <c r="G12" s="87">
        <f t="shared" ref="G12:G35" si="0">SUM(C12:F12)</f>
        <v>9</v>
      </c>
    </row>
    <row r="13" spans="2:7" ht="27.95" customHeight="1">
      <c r="B13" s="41" t="s">
        <v>37</v>
      </c>
      <c r="C13" s="39">
        <v>3</v>
      </c>
      <c r="D13" s="39">
        <v>0</v>
      </c>
      <c r="E13" s="39">
        <v>0</v>
      </c>
      <c r="F13" s="39">
        <v>0</v>
      </c>
      <c r="G13" s="87">
        <f t="shared" si="0"/>
        <v>3</v>
      </c>
    </row>
    <row r="14" spans="2:7" ht="27.95" customHeight="1">
      <c r="B14" s="41" t="s">
        <v>38</v>
      </c>
      <c r="C14" s="39">
        <v>4</v>
      </c>
      <c r="D14" s="39">
        <v>0</v>
      </c>
      <c r="E14" s="39">
        <v>3</v>
      </c>
      <c r="F14" s="39">
        <v>0</v>
      </c>
      <c r="G14" s="87">
        <f t="shared" si="0"/>
        <v>7</v>
      </c>
    </row>
    <row r="15" spans="2:7" ht="27.95" customHeight="1">
      <c r="B15" s="41" t="s">
        <v>39</v>
      </c>
      <c r="C15" s="39">
        <v>2</v>
      </c>
      <c r="D15" s="39">
        <v>0</v>
      </c>
      <c r="E15" s="39">
        <v>0</v>
      </c>
      <c r="F15" s="39">
        <v>0</v>
      </c>
      <c r="G15" s="87">
        <f t="shared" si="0"/>
        <v>2</v>
      </c>
    </row>
    <row r="16" spans="2:7" ht="27.95" customHeight="1">
      <c r="B16" s="41" t="s">
        <v>40</v>
      </c>
      <c r="C16" s="39">
        <v>0</v>
      </c>
      <c r="D16" s="39">
        <v>0</v>
      </c>
      <c r="E16" s="39">
        <v>1</v>
      </c>
      <c r="F16" s="39">
        <v>0</v>
      </c>
      <c r="G16" s="87">
        <f t="shared" si="0"/>
        <v>1</v>
      </c>
    </row>
    <row r="17" spans="2:7" ht="27.95" customHeight="1">
      <c r="B17" s="41" t="s">
        <v>41</v>
      </c>
      <c r="C17" s="39">
        <v>1</v>
      </c>
      <c r="D17" s="39">
        <v>0</v>
      </c>
      <c r="E17" s="39">
        <v>0</v>
      </c>
      <c r="F17" s="39">
        <v>0</v>
      </c>
      <c r="G17" s="87">
        <f t="shared" si="0"/>
        <v>1</v>
      </c>
    </row>
    <row r="18" spans="2:7" ht="27.95" customHeight="1">
      <c r="B18" s="41" t="s">
        <v>42</v>
      </c>
      <c r="C18" s="39">
        <v>2</v>
      </c>
      <c r="D18" s="39">
        <v>0</v>
      </c>
      <c r="E18" s="39">
        <v>0</v>
      </c>
      <c r="F18" s="39">
        <v>0</v>
      </c>
      <c r="G18" s="87">
        <f t="shared" si="0"/>
        <v>2</v>
      </c>
    </row>
    <row r="19" spans="2:7" ht="27.95" customHeight="1">
      <c r="B19" s="41" t="s">
        <v>43</v>
      </c>
      <c r="C19" s="39">
        <v>22</v>
      </c>
      <c r="D19" s="39">
        <v>1</v>
      </c>
      <c r="E19" s="39">
        <v>1</v>
      </c>
      <c r="F19" s="39">
        <v>0</v>
      </c>
      <c r="G19" s="87">
        <f t="shared" si="0"/>
        <v>24</v>
      </c>
    </row>
    <row r="20" spans="2:7" ht="27.95" customHeight="1">
      <c r="B20" s="41" t="s">
        <v>44</v>
      </c>
      <c r="C20" s="39">
        <v>32</v>
      </c>
      <c r="D20" s="39">
        <v>1</v>
      </c>
      <c r="E20" s="39">
        <v>1</v>
      </c>
      <c r="F20" s="39">
        <v>0</v>
      </c>
      <c r="G20" s="87">
        <f t="shared" si="0"/>
        <v>34</v>
      </c>
    </row>
    <row r="21" spans="2:7" ht="27.95" customHeight="1">
      <c r="B21" s="41" t="s">
        <v>45</v>
      </c>
      <c r="C21" s="39">
        <v>30</v>
      </c>
      <c r="D21" s="39">
        <v>0</v>
      </c>
      <c r="E21" s="39">
        <v>2</v>
      </c>
      <c r="F21" s="39">
        <v>0</v>
      </c>
      <c r="G21" s="87">
        <f t="shared" si="0"/>
        <v>32</v>
      </c>
    </row>
    <row r="22" spans="2:7" ht="27.95" customHeight="1">
      <c r="B22" s="41" t="s">
        <v>46</v>
      </c>
      <c r="C22" s="39">
        <v>9</v>
      </c>
      <c r="D22" s="39">
        <v>0</v>
      </c>
      <c r="E22" s="39">
        <v>0</v>
      </c>
      <c r="F22" s="39">
        <v>0</v>
      </c>
      <c r="G22" s="85">
        <f t="shared" si="0"/>
        <v>9</v>
      </c>
    </row>
    <row r="23" spans="2:7" ht="22.5" customHeight="1">
      <c r="B23" s="41" t="s">
        <v>47</v>
      </c>
      <c r="C23" s="39">
        <v>13</v>
      </c>
      <c r="D23" s="39">
        <v>0</v>
      </c>
      <c r="E23" s="39">
        <v>0</v>
      </c>
      <c r="F23" s="39">
        <v>0</v>
      </c>
      <c r="G23" s="85">
        <f t="shared" si="0"/>
        <v>13</v>
      </c>
    </row>
    <row r="24" spans="2:7" ht="21.75" customHeight="1">
      <c r="B24" s="41" t="s">
        <v>48</v>
      </c>
      <c r="C24" s="39">
        <v>22</v>
      </c>
      <c r="D24" s="39">
        <v>0</v>
      </c>
      <c r="E24" s="39">
        <v>0</v>
      </c>
      <c r="F24" s="39">
        <v>0</v>
      </c>
      <c r="G24" s="85">
        <f t="shared" si="0"/>
        <v>22</v>
      </c>
    </row>
    <row r="25" spans="2:7" ht="21.75" customHeight="1">
      <c r="B25" s="41" t="s">
        <v>49</v>
      </c>
      <c r="C25" s="39">
        <v>16</v>
      </c>
      <c r="D25" s="39">
        <v>0</v>
      </c>
      <c r="E25" s="39">
        <v>0</v>
      </c>
      <c r="F25" s="39">
        <v>1</v>
      </c>
      <c r="G25" s="85">
        <f t="shared" si="0"/>
        <v>17</v>
      </c>
    </row>
    <row r="26" spans="2:7" ht="27.95" customHeight="1">
      <c r="B26" s="41" t="s">
        <v>50</v>
      </c>
      <c r="C26" s="39">
        <v>17</v>
      </c>
      <c r="D26" s="39">
        <v>1</v>
      </c>
      <c r="E26" s="39">
        <v>1</v>
      </c>
      <c r="F26" s="39">
        <v>0</v>
      </c>
      <c r="G26" s="85">
        <f t="shared" si="0"/>
        <v>19</v>
      </c>
    </row>
    <row r="27" spans="2:7" ht="24" customHeight="1">
      <c r="B27" s="41" t="s">
        <v>51</v>
      </c>
      <c r="C27" s="39">
        <v>23</v>
      </c>
      <c r="D27" s="39">
        <v>1</v>
      </c>
      <c r="E27" s="39">
        <v>1</v>
      </c>
      <c r="F27" s="39">
        <v>0</v>
      </c>
      <c r="G27" s="85">
        <f t="shared" si="0"/>
        <v>25</v>
      </c>
    </row>
    <row r="28" spans="2:7" ht="22.5" customHeight="1">
      <c r="B28" s="41" t="s">
        <v>52</v>
      </c>
      <c r="C28" s="39">
        <v>25</v>
      </c>
      <c r="D28" s="39">
        <v>0</v>
      </c>
      <c r="E28" s="39">
        <v>1</v>
      </c>
      <c r="F28" s="39">
        <v>0</v>
      </c>
      <c r="G28" s="85">
        <f t="shared" si="0"/>
        <v>26</v>
      </c>
    </row>
    <row r="29" spans="2:7" ht="27.95" customHeight="1">
      <c r="B29" s="41" t="s">
        <v>53</v>
      </c>
      <c r="C29" s="39">
        <v>5</v>
      </c>
      <c r="D29" s="39">
        <v>1</v>
      </c>
      <c r="E29" s="39">
        <v>1</v>
      </c>
      <c r="F29" s="39">
        <v>0</v>
      </c>
      <c r="G29" s="85">
        <f t="shared" si="0"/>
        <v>7</v>
      </c>
    </row>
    <row r="30" spans="2:7" ht="27.95" customHeight="1">
      <c r="B30" s="41" t="s">
        <v>54</v>
      </c>
      <c r="C30" s="39">
        <v>16</v>
      </c>
      <c r="D30" s="39">
        <v>1</v>
      </c>
      <c r="E30" s="39">
        <v>0</v>
      </c>
      <c r="F30" s="39">
        <v>0</v>
      </c>
      <c r="G30" s="85">
        <f t="shared" si="0"/>
        <v>17</v>
      </c>
    </row>
    <row r="31" spans="2:7" ht="27.95" customHeight="1">
      <c r="B31" s="41" t="s">
        <v>55</v>
      </c>
      <c r="C31" s="39">
        <v>17</v>
      </c>
      <c r="D31" s="39">
        <v>0</v>
      </c>
      <c r="E31" s="39">
        <v>0</v>
      </c>
      <c r="F31" s="39">
        <v>0</v>
      </c>
      <c r="G31" s="87">
        <f t="shared" si="0"/>
        <v>17</v>
      </c>
    </row>
    <row r="32" spans="2:7" ht="27.95" customHeight="1">
      <c r="B32" s="41" t="s">
        <v>56</v>
      </c>
      <c r="C32" s="39">
        <v>17</v>
      </c>
      <c r="D32" s="39">
        <v>0</v>
      </c>
      <c r="E32" s="39">
        <v>0</v>
      </c>
      <c r="F32" s="39">
        <v>0</v>
      </c>
      <c r="G32" s="87">
        <f t="shared" si="0"/>
        <v>17</v>
      </c>
    </row>
    <row r="33" spans="2:7" ht="27.95" customHeight="1">
      <c r="B33" s="41" t="s">
        <v>57</v>
      </c>
      <c r="C33" s="39">
        <v>5</v>
      </c>
      <c r="D33" s="39">
        <v>0</v>
      </c>
      <c r="E33" s="39">
        <v>1</v>
      </c>
      <c r="F33" s="39">
        <v>0</v>
      </c>
      <c r="G33" s="87">
        <f t="shared" si="0"/>
        <v>6</v>
      </c>
    </row>
    <row r="34" spans="2:7" ht="27.95" customHeight="1">
      <c r="B34" s="41" t="s">
        <v>58</v>
      </c>
      <c r="C34" s="39">
        <v>10</v>
      </c>
      <c r="D34" s="39">
        <v>0</v>
      </c>
      <c r="E34" s="39">
        <v>0</v>
      </c>
      <c r="F34" s="39">
        <v>0</v>
      </c>
      <c r="G34" s="87">
        <f t="shared" si="0"/>
        <v>10</v>
      </c>
    </row>
    <row r="35" spans="2:7" ht="27.95" customHeight="1">
      <c r="B35" s="42" t="s">
        <v>59</v>
      </c>
      <c r="C35" s="39">
        <v>3</v>
      </c>
      <c r="D35" s="39">
        <v>0</v>
      </c>
      <c r="E35" s="39">
        <v>0</v>
      </c>
      <c r="F35" s="39">
        <v>0</v>
      </c>
      <c r="G35" s="87">
        <f t="shared" si="0"/>
        <v>3</v>
      </c>
    </row>
    <row r="36" spans="2:7" s="48" customFormat="1" ht="5.25" customHeight="1" thickBot="1">
      <c r="B36" s="132"/>
      <c r="C36" s="133"/>
      <c r="D36" s="133"/>
      <c r="E36" s="133"/>
      <c r="F36" s="133"/>
      <c r="G36" s="139" t="s">
        <v>60</v>
      </c>
    </row>
    <row r="37" spans="2:7" ht="27.95" customHeight="1" thickTop="1">
      <c r="B37" s="43" t="s">
        <v>5</v>
      </c>
      <c r="C37" s="44">
        <f>SUM(C12:C36)</f>
        <v>302</v>
      </c>
      <c r="D37" s="44">
        <f>SUM(D12:D36)</f>
        <v>6</v>
      </c>
      <c r="E37" s="44">
        <f>SUM(E12:E36)</f>
        <v>14</v>
      </c>
      <c r="F37" s="44">
        <f>SUM(F12:F35)</f>
        <v>1</v>
      </c>
      <c r="G37" s="45">
        <f>SUM(C37:F37)</f>
        <v>323</v>
      </c>
    </row>
    <row r="38" spans="2:7" ht="27.95" customHeight="1">
      <c r="B38" s="25"/>
      <c r="C38" s="26"/>
      <c r="D38" s="26"/>
      <c r="E38" s="26"/>
      <c r="F38" s="26"/>
      <c r="G38" s="28"/>
    </row>
    <row r="39" spans="2:7" ht="27.95" customHeight="1">
      <c r="B39" s="25"/>
      <c r="C39" s="244"/>
      <c r="D39" s="244"/>
      <c r="E39" s="244"/>
      <c r="F39" s="244"/>
      <c r="G39" s="28"/>
    </row>
    <row r="40" spans="2:7" ht="27.95" customHeight="1">
      <c r="B40" s="27"/>
      <c r="C40" s="28"/>
      <c r="D40" s="28"/>
      <c r="E40" s="28"/>
      <c r="F40" s="28"/>
      <c r="G40" s="28"/>
    </row>
    <row r="41" spans="2:7" ht="24.75" customHeight="1">
      <c r="B41" s="25"/>
      <c r="C41" s="25"/>
      <c r="D41" s="25"/>
      <c r="E41" s="26"/>
      <c r="F41" s="26"/>
      <c r="G41" s="28"/>
    </row>
    <row r="42" spans="2:7" ht="66" customHeight="1">
      <c r="B42" s="27"/>
      <c r="C42" s="28"/>
      <c r="D42" s="28"/>
      <c r="E42" s="28"/>
      <c r="F42" s="28"/>
      <c r="G42" s="28"/>
    </row>
    <row r="43" spans="2:7" ht="30.95" customHeight="1">
      <c r="B43" s="27"/>
      <c r="C43" s="28"/>
      <c r="D43" s="28"/>
      <c r="E43" s="28"/>
      <c r="F43" s="28"/>
      <c r="G43" s="28"/>
    </row>
    <row r="44" spans="2:7" ht="30.95" customHeight="1">
      <c r="B44" s="29"/>
      <c r="C44" s="28"/>
      <c r="D44" s="28"/>
      <c r="E44" s="28"/>
      <c r="F44" s="28"/>
      <c r="G44" s="28"/>
    </row>
    <row r="45" spans="2:7" ht="30.95" customHeight="1">
      <c r="B45" s="30"/>
      <c r="C45" s="30"/>
      <c r="D45" s="30"/>
      <c r="E45" s="30"/>
      <c r="F45" s="30"/>
      <c r="G45" s="28"/>
    </row>
    <row r="46" spans="2:7" ht="30.95" customHeight="1">
      <c r="B46" s="30"/>
      <c r="C46" s="30"/>
      <c r="D46" s="30"/>
      <c r="E46" s="30"/>
      <c r="F46" s="30"/>
      <c r="G46" s="28"/>
    </row>
    <row r="47" spans="2:7" ht="30.95" customHeight="1">
      <c r="B47" s="31"/>
      <c r="C47" s="31"/>
      <c r="D47" s="31"/>
      <c r="E47" s="31"/>
      <c r="F47" s="31"/>
      <c r="G47" s="28"/>
    </row>
    <row r="48" spans="2:7" ht="30.95" customHeight="1">
      <c r="B48" s="32"/>
      <c r="C48" s="32"/>
      <c r="D48" s="32"/>
      <c r="E48" s="32"/>
      <c r="F48" s="32"/>
      <c r="G48" s="28"/>
    </row>
    <row r="49" spans="2:7" ht="30.95" customHeight="1">
      <c r="B49" s="33"/>
      <c r="C49" s="33"/>
      <c r="D49" s="33"/>
      <c r="E49" s="33"/>
      <c r="F49" s="33"/>
      <c r="G49" s="28"/>
    </row>
    <row r="50" spans="2:7" ht="30.95" customHeight="1">
      <c r="B50" s="27"/>
      <c r="C50" s="28"/>
      <c r="D50" s="28"/>
      <c r="E50" s="28"/>
      <c r="F50" s="28"/>
      <c r="G50" s="28"/>
    </row>
    <row r="51" spans="2:7" ht="30.95" customHeight="1">
      <c r="B51" s="27"/>
      <c r="C51" s="28"/>
      <c r="D51" s="28"/>
      <c r="E51" s="28"/>
      <c r="F51" s="28"/>
      <c r="G51" s="28"/>
    </row>
    <row r="52" spans="2:7" ht="30.95" customHeight="1">
      <c r="B52" s="27"/>
      <c r="C52" s="28"/>
      <c r="D52" s="28"/>
      <c r="E52" s="28"/>
      <c r="F52" s="28"/>
      <c r="G52" s="28"/>
    </row>
    <row r="53" spans="2:7" ht="30.95" customHeight="1">
      <c r="B53" s="27"/>
      <c r="C53" s="28"/>
      <c r="D53" s="28"/>
      <c r="E53" s="28"/>
      <c r="F53" s="28"/>
      <c r="G53" s="28"/>
    </row>
    <row r="54" spans="2:7" ht="30.95" customHeight="1">
      <c r="B54" s="27"/>
      <c r="C54" s="28"/>
      <c r="D54" s="28"/>
      <c r="E54" s="28"/>
      <c r="F54" s="28"/>
      <c r="G54" s="28"/>
    </row>
    <row r="55" spans="2:7" ht="30.95" customHeight="1">
      <c r="B55" s="34"/>
      <c r="C55" s="26"/>
      <c r="D55" s="26"/>
      <c r="E55" s="26"/>
      <c r="F55" s="26"/>
      <c r="G55" s="28"/>
    </row>
    <row r="56" spans="2:7" ht="30.95" customHeight="1">
      <c r="B56" s="27"/>
      <c r="C56" s="28"/>
      <c r="D56" s="28"/>
      <c r="E56" s="28"/>
      <c r="F56" s="28"/>
      <c r="G56" s="28"/>
    </row>
    <row r="57" spans="2:7" ht="30.95" customHeight="1">
      <c r="B57" s="27"/>
      <c r="C57" s="28"/>
      <c r="D57" s="28"/>
      <c r="E57" s="28"/>
      <c r="F57" s="28"/>
      <c r="G57" s="28"/>
    </row>
    <row r="58" spans="2:7" ht="30.95" customHeight="1">
      <c r="B58" s="29"/>
      <c r="C58" s="28"/>
      <c r="D58" s="28"/>
      <c r="E58" s="28"/>
      <c r="F58" s="28"/>
      <c r="G58" s="28"/>
    </row>
    <row r="59" spans="2:7" ht="15">
      <c r="B59" s="46"/>
      <c r="C59" s="46"/>
      <c r="D59" s="46"/>
      <c r="E59" s="46"/>
      <c r="F59" s="46"/>
      <c r="G59" s="28"/>
    </row>
    <row r="60" spans="2:7" ht="15">
      <c r="B60" s="46"/>
      <c r="C60" s="46"/>
      <c r="D60" s="46"/>
      <c r="E60" s="46"/>
      <c r="F60" s="46"/>
      <c r="G60" s="28"/>
    </row>
    <row r="61" spans="2:7" ht="15">
      <c r="B61" s="46"/>
      <c r="C61" s="46"/>
      <c r="D61" s="46"/>
      <c r="E61" s="46"/>
      <c r="F61" s="46"/>
      <c r="G61" s="28"/>
    </row>
    <row r="62" spans="2:7" ht="15">
      <c r="B62" s="46"/>
      <c r="C62" s="46"/>
      <c r="D62" s="46"/>
      <c r="E62" s="46"/>
      <c r="F62" s="46"/>
      <c r="G62" s="28"/>
    </row>
    <row r="63" spans="2:7" ht="15">
      <c r="B63" s="46"/>
      <c r="C63" s="46"/>
      <c r="D63" s="46"/>
      <c r="E63" s="46"/>
      <c r="F63" s="46"/>
      <c r="G63" s="28"/>
    </row>
    <row r="64" spans="2:7" ht="15">
      <c r="B64" s="46"/>
      <c r="C64" s="46"/>
      <c r="D64" s="46"/>
      <c r="E64" s="46"/>
      <c r="F64" s="46"/>
      <c r="G64" s="28"/>
    </row>
    <row r="65" spans="2:7" ht="15">
      <c r="B65" s="46"/>
      <c r="C65" s="46"/>
      <c r="D65" s="46"/>
      <c r="E65" s="46"/>
      <c r="F65" s="46"/>
      <c r="G65" s="28"/>
    </row>
    <row r="66" spans="2:7" ht="15">
      <c r="B66" s="46"/>
      <c r="C66" s="46"/>
      <c r="D66" s="46"/>
      <c r="E66" s="46"/>
      <c r="F66" s="46"/>
      <c r="G66" s="28"/>
    </row>
    <row r="67" spans="2:7" ht="15">
      <c r="B67" s="46"/>
      <c r="C67" s="46"/>
      <c r="D67" s="46"/>
      <c r="E67" s="46"/>
      <c r="F67" s="46"/>
      <c r="G67" s="28"/>
    </row>
    <row r="68" spans="2:7" ht="15">
      <c r="B68" s="46"/>
      <c r="C68" s="46"/>
      <c r="D68" s="46"/>
      <c r="E68" s="46"/>
      <c r="F68" s="46"/>
      <c r="G68" s="28"/>
    </row>
    <row r="69" spans="2:7" ht="15">
      <c r="B69" s="46"/>
      <c r="C69" s="46"/>
      <c r="D69" s="46"/>
      <c r="E69" s="46"/>
      <c r="F69" s="46"/>
      <c r="G69" s="28"/>
    </row>
    <row r="70" spans="2:7" ht="15">
      <c r="B70" s="46"/>
      <c r="C70" s="46"/>
      <c r="D70" s="46"/>
      <c r="E70" s="46"/>
      <c r="F70" s="46"/>
      <c r="G70" s="28"/>
    </row>
    <row r="71" spans="2:7" ht="15">
      <c r="B71" s="46"/>
      <c r="C71" s="46"/>
      <c r="D71" s="46"/>
      <c r="E71" s="46"/>
      <c r="F71" s="46"/>
      <c r="G71" s="28"/>
    </row>
    <row r="72" spans="2:7" ht="15">
      <c r="B72" s="46"/>
      <c r="C72" s="46"/>
      <c r="D72" s="46"/>
      <c r="E72" s="46"/>
      <c r="F72" s="46"/>
      <c r="G72" s="28"/>
    </row>
    <row r="73" spans="2:7" ht="15">
      <c r="B73" s="46"/>
      <c r="C73" s="46"/>
      <c r="D73" s="46"/>
      <c r="E73" s="46"/>
      <c r="F73" s="46"/>
      <c r="G73" s="28"/>
    </row>
    <row r="74" spans="2:7" ht="15">
      <c r="B74" s="46"/>
      <c r="C74" s="46"/>
      <c r="D74" s="46"/>
      <c r="E74" s="46"/>
      <c r="F74" s="46"/>
      <c r="G74" s="28"/>
    </row>
    <row r="75" spans="2:7" ht="15">
      <c r="B75" s="46"/>
      <c r="C75" s="46"/>
      <c r="D75" s="46"/>
      <c r="E75" s="46"/>
      <c r="F75" s="46"/>
      <c r="G75" s="28"/>
    </row>
    <row r="76" spans="2:7" ht="15">
      <c r="B76" s="46"/>
      <c r="C76" s="46"/>
      <c r="D76" s="46"/>
      <c r="E76" s="46"/>
      <c r="F76" s="46"/>
      <c r="G76" s="28"/>
    </row>
    <row r="77" spans="2:7" ht="15">
      <c r="B77" s="46"/>
      <c r="C77" s="46"/>
      <c r="D77" s="46"/>
      <c r="E77" s="46"/>
      <c r="F77" s="46"/>
      <c r="G77" s="28"/>
    </row>
    <row r="78" spans="2:7" ht="15">
      <c r="B78" s="46"/>
      <c r="C78" s="46"/>
      <c r="D78" s="46"/>
      <c r="E78" s="46"/>
      <c r="F78" s="46"/>
      <c r="G78" s="28"/>
    </row>
    <row r="79" spans="2:7" ht="15">
      <c r="B79" s="46"/>
      <c r="C79" s="46"/>
      <c r="D79" s="46"/>
      <c r="E79" s="46"/>
      <c r="F79" s="46"/>
      <c r="G79" s="28"/>
    </row>
    <row r="80" spans="2:7" ht="15">
      <c r="B80" s="46"/>
      <c r="C80" s="46"/>
      <c r="D80" s="46"/>
      <c r="E80" s="46"/>
      <c r="F80" s="46"/>
      <c r="G80" s="28"/>
    </row>
    <row r="81" spans="2:7" ht="15">
      <c r="B81" s="46"/>
      <c r="C81" s="46"/>
      <c r="D81" s="46"/>
      <c r="E81" s="46"/>
      <c r="F81" s="46"/>
      <c r="G81" s="28"/>
    </row>
    <row r="82" spans="2:7" ht="15">
      <c r="B82" s="46"/>
      <c r="C82" s="46"/>
      <c r="D82" s="46"/>
      <c r="E82" s="46"/>
      <c r="F82" s="46"/>
      <c r="G82" s="28"/>
    </row>
    <row r="83" spans="2:7" ht="15">
      <c r="B83" s="46"/>
      <c r="C83" s="46"/>
      <c r="D83" s="46"/>
      <c r="E83" s="46"/>
      <c r="F83" s="46"/>
      <c r="G83" s="28"/>
    </row>
    <row r="84" spans="2:7" ht="15">
      <c r="B84" s="46"/>
      <c r="C84" s="46"/>
      <c r="D84" s="46"/>
      <c r="E84" s="46"/>
      <c r="F84" s="46"/>
      <c r="G84" s="28"/>
    </row>
    <row r="85" spans="2:7" ht="15">
      <c r="B85" s="46"/>
      <c r="C85" s="46"/>
      <c r="D85" s="46"/>
      <c r="E85" s="46"/>
      <c r="F85" s="46"/>
      <c r="G85" s="28"/>
    </row>
    <row r="86" spans="2:7" ht="15">
      <c r="B86" s="46"/>
      <c r="C86" s="46"/>
      <c r="D86" s="46"/>
      <c r="E86" s="46"/>
      <c r="F86" s="46"/>
      <c r="G86" s="28"/>
    </row>
    <row r="87" spans="2:7" ht="15.75">
      <c r="B87" s="46"/>
      <c r="C87" s="46"/>
      <c r="D87" s="46"/>
      <c r="E87" s="46"/>
      <c r="F87" s="46"/>
      <c r="G87" s="47"/>
    </row>
    <row r="88" spans="2:7" ht="15.75">
      <c r="B88" s="46"/>
      <c r="C88" s="46"/>
      <c r="D88" s="46"/>
      <c r="E88" s="46"/>
      <c r="F88" s="46"/>
      <c r="G88" s="26"/>
    </row>
    <row r="89" spans="2:7" ht="15">
      <c r="B89" s="46"/>
      <c r="C89" s="46"/>
      <c r="D89" s="46"/>
      <c r="E89" s="46"/>
      <c r="F89" s="46"/>
      <c r="G89" s="28"/>
    </row>
    <row r="90" spans="2:7" ht="15.75">
      <c r="B90" s="46"/>
      <c r="C90" s="46"/>
      <c r="D90" s="46"/>
      <c r="E90" s="46"/>
      <c r="F90" s="46"/>
      <c r="G90" s="26"/>
    </row>
    <row r="91" spans="2:7" ht="15">
      <c r="B91" s="46"/>
      <c r="C91" s="46"/>
      <c r="D91" s="46"/>
      <c r="E91" s="46"/>
      <c r="F91" s="46"/>
      <c r="G91" s="28"/>
    </row>
    <row r="92" spans="2:7" ht="15">
      <c r="B92" s="46"/>
      <c r="C92" s="46"/>
      <c r="D92" s="46"/>
      <c r="E92" s="46"/>
      <c r="F92" s="46"/>
      <c r="G92" s="28"/>
    </row>
    <row r="93" spans="2:7" ht="15">
      <c r="B93" s="46"/>
      <c r="C93" s="46"/>
      <c r="D93" s="46"/>
      <c r="E93" s="46"/>
      <c r="F93" s="46"/>
      <c r="G93" s="28"/>
    </row>
    <row r="94" spans="2:7">
      <c r="B94" s="46"/>
      <c r="C94" s="46"/>
      <c r="D94" s="46"/>
      <c r="E94" s="46"/>
      <c r="F94" s="46"/>
      <c r="G94" s="30"/>
    </row>
    <row r="95" spans="2:7">
      <c r="B95" s="46"/>
      <c r="C95" s="46"/>
      <c r="D95" s="46"/>
      <c r="E95" s="46"/>
      <c r="F95" s="46"/>
      <c r="G95" s="30"/>
    </row>
    <row r="96" spans="2:7" ht="15.75">
      <c r="B96" s="46"/>
      <c r="C96" s="46"/>
      <c r="D96" s="46"/>
      <c r="E96" s="46"/>
      <c r="F96" s="46"/>
      <c r="G96" s="31"/>
    </row>
    <row r="97" spans="2:7">
      <c r="B97" s="46"/>
      <c r="C97" s="46"/>
      <c r="D97" s="46"/>
      <c r="E97" s="46"/>
      <c r="F97" s="46"/>
      <c r="G97" s="32"/>
    </row>
    <row r="98" spans="2:7" ht="15">
      <c r="B98" s="46"/>
      <c r="C98" s="46"/>
      <c r="D98" s="46"/>
      <c r="E98" s="46"/>
      <c r="F98" s="46"/>
      <c r="G98" s="33"/>
    </row>
    <row r="99" spans="2:7" ht="15">
      <c r="B99" s="46"/>
      <c r="C99" s="46"/>
      <c r="D99" s="46"/>
      <c r="E99" s="46"/>
      <c r="F99" s="46"/>
      <c r="G99" s="28"/>
    </row>
    <row r="100" spans="2:7" ht="15">
      <c r="G100" s="28"/>
    </row>
    <row r="101" spans="2:7" ht="15">
      <c r="G101" s="28"/>
    </row>
    <row r="102" spans="2:7" ht="15">
      <c r="G102" s="28"/>
    </row>
    <row r="103" spans="2:7" ht="15">
      <c r="G103" s="28"/>
    </row>
    <row r="104" spans="2:7" ht="15.75">
      <c r="G104" s="26"/>
    </row>
    <row r="105" spans="2:7" ht="15">
      <c r="G105" s="28"/>
    </row>
    <row r="106" spans="2:7" ht="15">
      <c r="G106" s="28"/>
    </row>
    <row r="107" spans="2:7" ht="15">
      <c r="G107" s="28"/>
    </row>
  </sheetData>
  <mergeCells count="1">
    <mergeCell ref="B2:F4"/>
  </mergeCells>
  <printOptions horizontalCentered="1"/>
  <pageMargins left="0.23622047244094491" right="0.23622047244094491" top="0.74803149606299213" bottom="0.74803149606299213" header="0.31496062992125984" footer="0.31496062992125984"/>
  <pageSetup scale="71" fitToWidth="2" fitToHeight="2" orientation="portrait" r:id="rId1"/>
  <headerFooter alignWithMargins="0">
    <oddHeader xml:space="preserve">&amp;L
</oddHead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I101"/>
  <sheetViews>
    <sheetView showGridLines="0" view="pageLayout" topLeftCell="A61" zoomScaleNormal="100" workbookViewId="0">
      <selection activeCell="F72" sqref="F72"/>
    </sheetView>
  </sheetViews>
  <sheetFormatPr baseColWidth="10" defaultRowHeight="12.75"/>
  <cols>
    <col min="1" max="1" width="2.5703125" style="19" customWidth="1"/>
    <col min="2" max="2" width="20.7109375" style="19" customWidth="1"/>
    <col min="3" max="3" width="1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3" spans="2:7">
      <c r="B3" s="353" t="s">
        <v>156</v>
      </c>
      <c r="C3" s="353"/>
      <c r="D3" s="353"/>
      <c r="E3" s="353"/>
      <c r="F3" s="353"/>
      <c r="G3" s="353"/>
    </row>
    <row r="4" spans="2:7">
      <c r="B4" s="353"/>
      <c r="C4" s="353"/>
      <c r="D4" s="353"/>
      <c r="E4" s="353"/>
      <c r="F4" s="353"/>
      <c r="G4" s="353"/>
    </row>
    <row r="5" spans="2:7">
      <c r="B5" s="353"/>
      <c r="C5" s="353"/>
      <c r="D5" s="353"/>
      <c r="E5" s="353"/>
      <c r="F5" s="353"/>
      <c r="G5" s="353"/>
    </row>
    <row r="8" spans="2:7" ht="8.25" customHeight="1" thickBot="1"/>
    <row r="9" spans="2:7" ht="30" customHeight="1" thickBot="1">
      <c r="B9" s="361" t="s">
        <v>172</v>
      </c>
      <c r="C9" s="362"/>
      <c r="D9" s="362"/>
      <c r="E9" s="362"/>
      <c r="F9" s="362"/>
      <c r="G9" s="363"/>
    </row>
    <row r="10" spans="2:7">
      <c r="B10" s="40"/>
      <c r="C10" s="40"/>
      <c r="D10" s="40"/>
      <c r="E10" s="40"/>
      <c r="F10" s="40"/>
      <c r="G10" s="40"/>
    </row>
    <row r="11" spans="2:7" ht="40.5" customHeight="1">
      <c r="B11" s="140" t="s">
        <v>34</v>
      </c>
      <c r="C11" s="140" t="s">
        <v>115</v>
      </c>
    </row>
    <row r="12" spans="2:7" ht="27.95" customHeight="1">
      <c r="B12" s="41" t="s">
        <v>36</v>
      </c>
      <c r="C12" s="39">
        <v>0</v>
      </c>
    </row>
    <row r="13" spans="2:7" ht="27.95" customHeight="1">
      <c r="B13" s="41" t="s">
        <v>37</v>
      </c>
      <c r="C13" s="39">
        <v>0</v>
      </c>
    </row>
    <row r="14" spans="2:7" ht="27.95" customHeight="1">
      <c r="B14" s="41" t="s">
        <v>38</v>
      </c>
      <c r="C14" s="86">
        <v>3</v>
      </c>
    </row>
    <row r="15" spans="2:7" ht="27.95" customHeight="1">
      <c r="B15" s="41" t="s">
        <v>39</v>
      </c>
      <c r="C15" s="86">
        <v>1</v>
      </c>
    </row>
    <row r="16" spans="2:7" ht="27.95" customHeight="1">
      <c r="B16" s="41" t="s">
        <v>40</v>
      </c>
      <c r="C16" s="39">
        <v>1</v>
      </c>
    </row>
    <row r="17" spans="2:3" ht="27.95" customHeight="1">
      <c r="B17" s="41" t="s">
        <v>41</v>
      </c>
      <c r="C17" s="39">
        <v>0</v>
      </c>
    </row>
    <row r="18" spans="2:3" ht="27.95" customHeight="1">
      <c r="B18" s="41" t="s">
        <v>42</v>
      </c>
      <c r="C18" s="39">
        <v>0</v>
      </c>
    </row>
    <row r="19" spans="2:3" ht="27.95" customHeight="1">
      <c r="B19" s="41" t="s">
        <v>43</v>
      </c>
      <c r="C19" s="39">
        <v>0</v>
      </c>
    </row>
    <row r="20" spans="2:3" ht="27.95" customHeight="1">
      <c r="B20" s="41" t="s">
        <v>44</v>
      </c>
      <c r="C20" s="39">
        <v>0</v>
      </c>
    </row>
    <row r="21" spans="2:3" ht="27.95" customHeight="1">
      <c r="B21" s="41" t="s">
        <v>45</v>
      </c>
      <c r="C21" s="39">
        <v>0</v>
      </c>
    </row>
    <row r="22" spans="2:3" ht="27.95" customHeight="1">
      <c r="B22" s="41" t="s">
        <v>46</v>
      </c>
      <c r="C22" s="39">
        <v>0</v>
      </c>
    </row>
    <row r="23" spans="2:3" ht="27.95" customHeight="1">
      <c r="B23" s="41" t="s">
        <v>47</v>
      </c>
      <c r="C23" s="39">
        <v>1</v>
      </c>
    </row>
    <row r="24" spans="2:3" ht="27.95" customHeight="1">
      <c r="B24" s="41" t="s">
        <v>48</v>
      </c>
      <c r="C24" s="39">
        <v>0</v>
      </c>
    </row>
    <row r="25" spans="2:3" ht="27.95" customHeight="1">
      <c r="B25" s="41" t="s">
        <v>49</v>
      </c>
      <c r="C25" s="39">
        <v>0</v>
      </c>
    </row>
    <row r="26" spans="2:3" ht="27.95" customHeight="1">
      <c r="B26" s="41" t="s">
        <v>50</v>
      </c>
      <c r="C26" s="39">
        <v>0</v>
      </c>
    </row>
    <row r="27" spans="2:3" ht="27.95" customHeight="1">
      <c r="B27" s="41" t="s">
        <v>51</v>
      </c>
      <c r="C27" s="39">
        <v>1</v>
      </c>
    </row>
    <row r="28" spans="2:3" ht="27.95" customHeight="1">
      <c r="B28" s="41" t="s">
        <v>52</v>
      </c>
      <c r="C28" s="39">
        <v>0</v>
      </c>
    </row>
    <row r="29" spans="2:3" ht="27.95" customHeight="1">
      <c r="B29" s="41" t="s">
        <v>53</v>
      </c>
      <c r="C29" s="39">
        <v>0</v>
      </c>
    </row>
    <row r="30" spans="2:3" ht="27.95" customHeight="1">
      <c r="B30" s="41" t="s">
        <v>54</v>
      </c>
      <c r="C30" s="39">
        <v>1</v>
      </c>
    </row>
    <row r="31" spans="2:3" ht="27.95" customHeight="1">
      <c r="B31" s="41" t="s">
        <v>55</v>
      </c>
      <c r="C31" s="39">
        <v>1</v>
      </c>
    </row>
    <row r="32" spans="2:3" ht="27.95" customHeight="1">
      <c r="B32" s="41" t="s">
        <v>56</v>
      </c>
      <c r="C32" s="39">
        <v>1</v>
      </c>
    </row>
    <row r="33" spans="2:9" ht="27.95" customHeight="1">
      <c r="B33" s="41" t="s">
        <v>57</v>
      </c>
      <c r="C33" s="86">
        <v>0</v>
      </c>
    </row>
    <row r="34" spans="2:9" ht="27.95" customHeight="1">
      <c r="B34" s="41" t="s">
        <v>58</v>
      </c>
      <c r="C34" s="39">
        <v>1</v>
      </c>
    </row>
    <row r="35" spans="2:9" ht="27.95" customHeight="1">
      <c r="B35" s="42" t="s">
        <v>59</v>
      </c>
      <c r="C35" s="39">
        <v>1</v>
      </c>
    </row>
    <row r="36" spans="2:9" s="48" customFormat="1" ht="12.75" customHeight="1" thickBot="1">
      <c r="B36" s="205"/>
      <c r="C36" s="206"/>
    </row>
    <row r="37" spans="2:9" ht="27.95" customHeight="1" thickTop="1">
      <c r="B37" s="207" t="s">
        <v>5</v>
      </c>
      <c r="C37" s="230">
        <f>SUM(C12:C36)</f>
        <v>12</v>
      </c>
    </row>
    <row r="38" spans="2:9" ht="27.95" customHeight="1">
      <c r="B38" s="25"/>
      <c r="C38" s="26"/>
      <c r="D38" s="26"/>
      <c r="E38" s="26"/>
      <c r="F38" s="26"/>
      <c r="G38" s="28"/>
    </row>
    <row r="39" spans="2:9" ht="27.95" customHeight="1">
      <c r="B39" s="27"/>
      <c r="C39" s="28"/>
      <c r="D39" s="28"/>
      <c r="E39" s="28"/>
      <c r="F39" s="28"/>
      <c r="G39" s="28"/>
    </row>
    <row r="40" spans="2:9" ht="14.25" customHeight="1">
      <c r="B40" s="25"/>
      <c r="C40" s="25"/>
      <c r="D40" s="25"/>
      <c r="E40" s="26"/>
      <c r="F40" s="26"/>
      <c r="G40" s="28"/>
    </row>
    <row r="41" spans="2:9" ht="15" customHeight="1">
      <c r="B41" s="27"/>
      <c r="C41" s="28"/>
      <c r="D41" s="28"/>
      <c r="E41" s="28"/>
      <c r="F41" s="28"/>
      <c r="G41" s="28"/>
    </row>
    <row r="42" spans="2:9" ht="30.95" customHeight="1">
      <c r="B42" s="27"/>
      <c r="C42" s="28"/>
      <c r="D42" s="28"/>
      <c r="E42" s="28"/>
      <c r="F42" s="28"/>
      <c r="G42" s="28"/>
    </row>
    <row r="43" spans="2:9" ht="30.95" customHeight="1">
      <c r="B43" s="360" t="s">
        <v>171</v>
      </c>
      <c r="C43" s="360"/>
      <c r="D43" s="360"/>
      <c r="E43" s="360"/>
      <c r="F43" s="360"/>
      <c r="G43" s="360"/>
      <c r="H43" s="271"/>
      <c r="I43" s="271"/>
    </row>
    <row r="44" spans="2:9" ht="30.95" customHeight="1">
      <c r="B44" s="30"/>
      <c r="C44" s="30"/>
      <c r="D44" s="30"/>
      <c r="E44" s="30"/>
      <c r="F44" s="30"/>
      <c r="G44" s="28"/>
    </row>
    <row r="45" spans="2:9" ht="33" customHeight="1">
      <c r="B45" s="266" t="s">
        <v>61</v>
      </c>
      <c r="C45" s="267" t="s">
        <v>115</v>
      </c>
      <c r="D45" s="30"/>
      <c r="E45" s="30"/>
      <c r="F45" s="30"/>
      <c r="G45" s="28"/>
    </row>
    <row r="46" spans="2:9" ht="25.5" customHeight="1">
      <c r="B46" s="268" t="s">
        <v>118</v>
      </c>
      <c r="C46" s="269">
        <v>0</v>
      </c>
      <c r="D46" s="31"/>
      <c r="E46" s="31"/>
      <c r="F46" s="31"/>
      <c r="G46" s="28"/>
    </row>
    <row r="47" spans="2:9" ht="21.95" customHeight="1">
      <c r="B47" s="268" t="s">
        <v>62</v>
      </c>
      <c r="C47" s="208">
        <v>0</v>
      </c>
      <c r="D47" s="32"/>
      <c r="E47" s="32"/>
      <c r="F47" s="32"/>
      <c r="G47" s="28"/>
    </row>
    <row r="48" spans="2:9" ht="21.95" customHeight="1">
      <c r="B48" s="268" t="s">
        <v>63</v>
      </c>
      <c r="C48" s="209">
        <v>2</v>
      </c>
      <c r="D48" s="33"/>
      <c r="E48" s="33"/>
      <c r="F48" s="33"/>
      <c r="G48" s="28"/>
    </row>
    <row r="49" spans="2:7" ht="21.95" customHeight="1">
      <c r="B49" s="268" t="s">
        <v>64</v>
      </c>
      <c r="C49" s="209">
        <v>4</v>
      </c>
      <c r="D49" s="28"/>
      <c r="E49" s="28"/>
      <c r="F49" s="28"/>
      <c r="G49" s="28"/>
    </row>
    <row r="50" spans="2:7" ht="21.95" customHeight="1">
      <c r="B50" s="268" t="s">
        <v>65</v>
      </c>
      <c r="C50" s="209">
        <v>0</v>
      </c>
      <c r="D50" s="28"/>
      <c r="E50" s="28"/>
      <c r="F50" s="28"/>
      <c r="G50" s="28"/>
    </row>
    <row r="51" spans="2:7" ht="21.95" customHeight="1">
      <c r="B51" s="268" t="s">
        <v>66</v>
      </c>
      <c r="C51" s="210">
        <v>0</v>
      </c>
      <c r="D51" s="28"/>
      <c r="E51" s="28"/>
      <c r="F51" s="28"/>
      <c r="G51" s="28"/>
    </row>
    <row r="52" spans="2:7" ht="21.95" customHeight="1">
      <c r="B52" s="268" t="s">
        <v>67</v>
      </c>
      <c r="C52" s="208">
        <v>2</v>
      </c>
      <c r="D52" s="28"/>
      <c r="E52" s="28"/>
      <c r="F52" s="28"/>
      <c r="G52" s="28"/>
    </row>
    <row r="53" spans="2:7" ht="21.95" customHeight="1">
      <c r="B53" s="268" t="s">
        <v>68</v>
      </c>
      <c r="C53" s="208">
        <v>1</v>
      </c>
      <c r="D53" s="28"/>
      <c r="E53" s="28"/>
      <c r="F53" s="28"/>
      <c r="G53" s="28"/>
    </row>
    <row r="54" spans="2:7" ht="21.95" customHeight="1">
      <c r="B54" s="268" t="s">
        <v>69</v>
      </c>
      <c r="C54" s="208">
        <v>1</v>
      </c>
      <c r="D54" s="26"/>
      <c r="E54" s="26"/>
      <c r="F54" s="26"/>
      <c r="G54" s="28"/>
    </row>
    <row r="55" spans="2:7" ht="21.95" customHeight="1">
      <c r="B55" s="268" t="s">
        <v>70</v>
      </c>
      <c r="C55" s="208">
        <v>1</v>
      </c>
      <c r="D55" s="28"/>
      <c r="E55" s="28"/>
      <c r="F55" s="28"/>
      <c r="G55" s="28"/>
    </row>
    <row r="56" spans="2:7" ht="21.95" customHeight="1">
      <c r="B56" s="268" t="s">
        <v>71</v>
      </c>
      <c r="C56" s="208">
        <v>0</v>
      </c>
      <c r="D56" s="28"/>
      <c r="E56" s="28"/>
      <c r="F56" s="28"/>
      <c r="G56" s="28"/>
    </row>
    <row r="57" spans="2:7" ht="21.95" customHeight="1">
      <c r="B57" s="268" t="s">
        <v>72</v>
      </c>
      <c r="C57" s="208">
        <v>1</v>
      </c>
      <c r="D57" s="28"/>
      <c r="E57" s="28"/>
      <c r="F57" s="28"/>
      <c r="G57" s="28"/>
    </row>
    <row r="58" spans="2:7" ht="21.95" customHeight="1">
      <c r="B58" s="268" t="s">
        <v>73</v>
      </c>
      <c r="C58" s="208">
        <v>0</v>
      </c>
      <c r="D58" s="46"/>
      <c r="E58" s="46"/>
      <c r="F58" s="46"/>
      <c r="G58" s="28"/>
    </row>
    <row r="59" spans="2:7" ht="21.95" customHeight="1">
      <c r="B59" s="268" t="s">
        <v>74</v>
      </c>
      <c r="C59" s="208">
        <v>0</v>
      </c>
      <c r="D59" s="46"/>
      <c r="E59" s="46"/>
      <c r="F59" s="46"/>
      <c r="G59" s="28"/>
    </row>
    <row r="60" spans="2:7" ht="21.95" customHeight="1">
      <c r="B60" s="268" t="s">
        <v>75</v>
      </c>
      <c r="C60" s="208">
        <v>0</v>
      </c>
      <c r="D60" s="46"/>
      <c r="E60" s="46"/>
      <c r="F60" s="46"/>
      <c r="G60" s="28"/>
    </row>
    <row r="61" spans="2:7" ht="21.95" customHeight="1">
      <c r="B61" s="268" t="s">
        <v>76</v>
      </c>
      <c r="C61" s="208">
        <v>0</v>
      </c>
      <c r="D61" s="46"/>
      <c r="E61" s="46"/>
      <c r="F61" s="46"/>
      <c r="G61" s="28"/>
    </row>
    <row r="62" spans="2:7" ht="21.95" customHeight="1">
      <c r="B62" s="268" t="s">
        <v>111</v>
      </c>
      <c r="C62" s="208">
        <v>0</v>
      </c>
      <c r="D62" s="46"/>
      <c r="E62" s="46"/>
      <c r="F62" s="46"/>
      <c r="G62" s="28"/>
    </row>
    <row r="63" spans="2:7" ht="21.95" customHeight="1">
      <c r="B63" s="211" t="s">
        <v>5</v>
      </c>
      <c r="C63" s="212">
        <f>SUM(C46:C62)</f>
        <v>12</v>
      </c>
      <c r="D63" s="46"/>
      <c r="E63" s="46"/>
      <c r="F63" s="46"/>
      <c r="G63" s="28"/>
    </row>
    <row r="64" spans="2:7" ht="21.95" customHeight="1">
      <c r="B64" s="46"/>
      <c r="C64" s="46"/>
      <c r="D64" s="46"/>
      <c r="E64" s="46"/>
      <c r="F64" s="46"/>
      <c r="G64" s="28"/>
    </row>
    <row r="65" spans="2:7" ht="9.75" customHeight="1" thickBot="1">
      <c r="E65" s="46"/>
      <c r="F65" s="46"/>
      <c r="G65" s="28"/>
    </row>
    <row r="66" spans="2:7" ht="57" customHeight="1">
      <c r="B66" s="366" t="s">
        <v>122</v>
      </c>
      <c r="C66" s="367"/>
      <c r="D66" s="72"/>
      <c r="E66" s="46"/>
      <c r="F66" s="46"/>
      <c r="G66" s="28"/>
    </row>
    <row r="67" spans="2:7" ht="13.5" customHeight="1">
      <c r="B67" s="368" t="s">
        <v>165</v>
      </c>
      <c r="C67" s="368"/>
      <c r="D67" s="46"/>
      <c r="E67" s="46"/>
      <c r="F67" s="46"/>
      <c r="G67" s="28"/>
    </row>
    <row r="68" spans="2:7" ht="21.95" customHeight="1">
      <c r="B68" s="264" t="s">
        <v>123</v>
      </c>
      <c r="C68" s="265" t="s">
        <v>107</v>
      </c>
      <c r="D68" s="46"/>
      <c r="E68" s="46"/>
      <c r="F68" s="46"/>
      <c r="G68" s="28"/>
    </row>
    <row r="69" spans="2:7" ht="27" customHeight="1">
      <c r="B69" s="64" t="s">
        <v>105</v>
      </c>
      <c r="C69" s="65">
        <v>11</v>
      </c>
      <c r="D69" s="46"/>
      <c r="E69" s="46"/>
      <c r="F69" s="46"/>
      <c r="G69" s="28"/>
    </row>
    <row r="70" spans="2:7" ht="21.95" customHeight="1">
      <c r="B70" s="66" t="s">
        <v>106</v>
      </c>
      <c r="C70" s="67">
        <v>1</v>
      </c>
      <c r="D70" s="46"/>
      <c r="E70" s="46"/>
      <c r="F70" s="46"/>
      <c r="G70" s="28"/>
    </row>
    <row r="71" spans="2:7" ht="21.95" customHeight="1">
      <c r="E71" s="46"/>
      <c r="F71" s="46"/>
      <c r="G71" s="28"/>
    </row>
    <row r="72" spans="2:7" ht="15.75" thickBot="1">
      <c r="E72" s="46"/>
      <c r="F72" s="46"/>
      <c r="G72" s="28"/>
    </row>
    <row r="73" spans="2:7" ht="15.75" thickBot="1">
      <c r="B73" s="364" t="s">
        <v>110</v>
      </c>
      <c r="C73" s="365"/>
      <c r="E73" s="46"/>
      <c r="F73" s="46"/>
      <c r="G73" s="28"/>
    </row>
    <row r="74" spans="2:7" ht="15">
      <c r="B74" s="68" t="s">
        <v>14</v>
      </c>
      <c r="C74" s="69">
        <v>11</v>
      </c>
      <c r="D74" s="46"/>
      <c r="E74" s="46"/>
      <c r="F74" s="46"/>
      <c r="G74" s="28"/>
    </row>
    <row r="75" spans="2:7" ht="15.75" thickBot="1">
      <c r="B75" s="70" t="s">
        <v>15</v>
      </c>
      <c r="C75" s="71">
        <v>1</v>
      </c>
      <c r="D75" s="46"/>
      <c r="E75" s="46"/>
      <c r="F75" s="46"/>
      <c r="G75" s="28"/>
    </row>
    <row r="76" spans="2:7" ht="27.75" customHeight="1">
      <c r="D76" s="46"/>
      <c r="E76" s="46"/>
      <c r="F76" s="46"/>
      <c r="G76" s="28"/>
    </row>
    <row r="77" spans="2:7" ht="15">
      <c r="D77" s="46"/>
      <c r="E77" s="46"/>
      <c r="F77" s="46"/>
      <c r="G77" s="28"/>
    </row>
    <row r="78" spans="2:7" ht="15">
      <c r="D78" s="46"/>
      <c r="E78" s="46"/>
      <c r="F78" s="46"/>
      <c r="G78" s="28"/>
    </row>
    <row r="79" spans="2:7" ht="15">
      <c r="B79" s="46"/>
      <c r="C79" s="46"/>
      <c r="D79" s="46"/>
      <c r="E79" s="46"/>
      <c r="F79" s="46"/>
      <c r="G79" s="28"/>
    </row>
    <row r="80" spans="2:7" ht="15">
      <c r="B80" s="46"/>
      <c r="C80" s="46"/>
      <c r="D80" s="46"/>
      <c r="E80" s="46"/>
      <c r="F80" s="46"/>
      <c r="G80" s="28"/>
    </row>
    <row r="81" spans="2:7" ht="15.75">
      <c r="B81" s="46"/>
      <c r="C81" s="46"/>
      <c r="D81" s="46"/>
      <c r="E81" s="46"/>
      <c r="F81" s="46"/>
      <c r="G81" s="47"/>
    </row>
    <row r="82" spans="2:7" ht="15.75">
      <c r="B82" s="46"/>
      <c r="C82" s="46"/>
      <c r="D82" s="46"/>
      <c r="E82" s="46"/>
      <c r="F82" s="46"/>
      <c r="G82" s="26"/>
    </row>
    <row r="83" spans="2:7" ht="15">
      <c r="B83" s="46"/>
      <c r="C83" s="46"/>
      <c r="D83" s="46"/>
      <c r="E83" s="46"/>
      <c r="F83" s="46"/>
      <c r="G83" s="28"/>
    </row>
    <row r="84" spans="2:7" ht="15.75">
      <c r="B84" s="46"/>
      <c r="C84" s="46"/>
      <c r="D84" s="46"/>
      <c r="E84" s="46"/>
      <c r="F84" s="46"/>
      <c r="G84" s="26"/>
    </row>
    <row r="85" spans="2:7" ht="15">
      <c r="B85" s="46"/>
      <c r="C85" s="46"/>
      <c r="D85" s="46"/>
      <c r="E85" s="46"/>
      <c r="F85" s="46"/>
      <c r="G85" s="28"/>
    </row>
    <row r="86" spans="2:7" ht="15">
      <c r="D86" s="46"/>
      <c r="E86" s="46"/>
      <c r="F86" s="46"/>
      <c r="G86" s="28"/>
    </row>
    <row r="87" spans="2:7" ht="15">
      <c r="D87" s="46"/>
      <c r="E87" s="46"/>
      <c r="F87" s="46"/>
      <c r="G87" s="28"/>
    </row>
    <row r="88" spans="2:7">
      <c r="D88" s="46"/>
      <c r="E88" s="46"/>
      <c r="F88" s="46"/>
      <c r="G88" s="30"/>
    </row>
    <row r="89" spans="2:7">
      <c r="D89" s="46"/>
      <c r="E89" s="46"/>
      <c r="F89" s="46"/>
      <c r="G89" s="30"/>
    </row>
    <row r="90" spans="2:7" ht="15.75">
      <c r="D90" s="46"/>
      <c r="E90" s="46"/>
      <c r="F90" s="46"/>
      <c r="G90" s="31"/>
    </row>
    <row r="91" spans="2:7">
      <c r="D91" s="46"/>
      <c r="E91" s="46"/>
      <c r="F91" s="46"/>
      <c r="G91" s="32"/>
    </row>
    <row r="92" spans="2:7" ht="15">
      <c r="D92" s="46"/>
      <c r="E92" s="46"/>
      <c r="F92" s="46"/>
      <c r="G92" s="33"/>
    </row>
    <row r="93" spans="2:7" ht="15">
      <c r="D93" s="46"/>
      <c r="E93" s="46"/>
      <c r="F93" s="46"/>
      <c r="G93" s="28"/>
    </row>
    <row r="94" spans="2:7" ht="15">
      <c r="G94" s="28"/>
    </row>
    <row r="95" spans="2:7" ht="15">
      <c r="G95" s="28"/>
    </row>
    <row r="96" spans="2:7" ht="15">
      <c r="G96" s="28"/>
    </row>
    <row r="97" spans="7:7" ht="15">
      <c r="G97" s="28"/>
    </row>
    <row r="98" spans="7:7" ht="15.75">
      <c r="G98" s="26"/>
    </row>
    <row r="99" spans="7:7" ht="15">
      <c r="G99" s="28"/>
    </row>
    <row r="100" spans="7:7" ht="15">
      <c r="G100" s="28"/>
    </row>
    <row r="101" spans="7:7" ht="15">
      <c r="G101" s="28"/>
    </row>
  </sheetData>
  <mergeCells count="6">
    <mergeCell ref="B3:G5"/>
    <mergeCell ref="B43:G43"/>
    <mergeCell ref="B9:G9"/>
    <mergeCell ref="B73:C73"/>
    <mergeCell ref="B66:C66"/>
    <mergeCell ref="B67:C67"/>
  </mergeCells>
  <printOptions horizontalCentered="1"/>
  <pageMargins left="0.23622047244094491" right="0.23622047244094491" top="0.74803149606299213" bottom="0.74803149606299213" header="0.31496062992125984" footer="0.31496062992125984"/>
  <pageSetup scale="70" orientation="portrait" r:id="rId1"/>
  <headerFooter alignWithMargins="0">
    <oddHeader xml:space="preserve">&amp;L
</oddHeader>
  </headerFooter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61"/>
  <sheetViews>
    <sheetView showGridLines="0" view="pageLayout" topLeftCell="A15" zoomScaleNormal="100" workbookViewId="0">
      <selection activeCell="C6" sqref="C6"/>
    </sheetView>
  </sheetViews>
  <sheetFormatPr baseColWidth="10" defaultRowHeight="12.75"/>
  <cols>
    <col min="1" max="1" width="4.7109375" style="19" customWidth="1"/>
    <col min="2" max="2" width="67.28515625" style="19" customWidth="1"/>
    <col min="3" max="3" width="41.85546875" style="19" customWidth="1"/>
    <col min="4" max="256" width="11.42578125" style="19"/>
    <col min="257" max="257" width="4" style="19" customWidth="1"/>
    <col min="258" max="258" width="67.28515625" style="19" customWidth="1"/>
    <col min="259" max="259" width="43.85546875" style="19" customWidth="1"/>
    <col min="260" max="512" width="11.42578125" style="19"/>
    <col min="513" max="513" width="4" style="19" customWidth="1"/>
    <col min="514" max="514" width="67.28515625" style="19" customWidth="1"/>
    <col min="515" max="515" width="43.85546875" style="19" customWidth="1"/>
    <col min="516" max="768" width="11.42578125" style="19"/>
    <col min="769" max="769" width="4" style="19" customWidth="1"/>
    <col min="770" max="770" width="67.28515625" style="19" customWidth="1"/>
    <col min="771" max="771" width="43.85546875" style="19" customWidth="1"/>
    <col min="772" max="1024" width="11.42578125" style="19"/>
    <col min="1025" max="1025" width="4" style="19" customWidth="1"/>
    <col min="1026" max="1026" width="67.28515625" style="19" customWidth="1"/>
    <col min="1027" max="1027" width="43.85546875" style="19" customWidth="1"/>
    <col min="1028" max="1280" width="11.42578125" style="19"/>
    <col min="1281" max="1281" width="4" style="19" customWidth="1"/>
    <col min="1282" max="1282" width="67.28515625" style="19" customWidth="1"/>
    <col min="1283" max="1283" width="43.85546875" style="19" customWidth="1"/>
    <col min="1284" max="1536" width="11.42578125" style="19"/>
    <col min="1537" max="1537" width="4" style="19" customWidth="1"/>
    <col min="1538" max="1538" width="67.28515625" style="19" customWidth="1"/>
    <col min="1539" max="1539" width="43.85546875" style="19" customWidth="1"/>
    <col min="1540" max="1792" width="11.42578125" style="19"/>
    <col min="1793" max="1793" width="4" style="19" customWidth="1"/>
    <col min="1794" max="1794" width="67.28515625" style="19" customWidth="1"/>
    <col min="1795" max="1795" width="43.85546875" style="19" customWidth="1"/>
    <col min="1796" max="2048" width="11.42578125" style="19"/>
    <col min="2049" max="2049" width="4" style="19" customWidth="1"/>
    <col min="2050" max="2050" width="67.28515625" style="19" customWidth="1"/>
    <col min="2051" max="2051" width="43.85546875" style="19" customWidth="1"/>
    <col min="2052" max="2304" width="11.42578125" style="19"/>
    <col min="2305" max="2305" width="4" style="19" customWidth="1"/>
    <col min="2306" max="2306" width="67.28515625" style="19" customWidth="1"/>
    <col min="2307" max="2307" width="43.85546875" style="19" customWidth="1"/>
    <col min="2308" max="2560" width="11.42578125" style="19"/>
    <col min="2561" max="2561" width="4" style="19" customWidth="1"/>
    <col min="2562" max="2562" width="67.28515625" style="19" customWidth="1"/>
    <col min="2563" max="2563" width="43.85546875" style="19" customWidth="1"/>
    <col min="2564" max="2816" width="11.42578125" style="19"/>
    <col min="2817" max="2817" width="4" style="19" customWidth="1"/>
    <col min="2818" max="2818" width="67.28515625" style="19" customWidth="1"/>
    <col min="2819" max="2819" width="43.85546875" style="19" customWidth="1"/>
    <col min="2820" max="3072" width="11.42578125" style="19"/>
    <col min="3073" max="3073" width="4" style="19" customWidth="1"/>
    <col min="3074" max="3074" width="67.28515625" style="19" customWidth="1"/>
    <col min="3075" max="3075" width="43.85546875" style="19" customWidth="1"/>
    <col min="3076" max="3328" width="11.42578125" style="19"/>
    <col min="3329" max="3329" width="4" style="19" customWidth="1"/>
    <col min="3330" max="3330" width="67.28515625" style="19" customWidth="1"/>
    <col min="3331" max="3331" width="43.85546875" style="19" customWidth="1"/>
    <col min="3332" max="3584" width="11.42578125" style="19"/>
    <col min="3585" max="3585" width="4" style="19" customWidth="1"/>
    <col min="3586" max="3586" width="67.28515625" style="19" customWidth="1"/>
    <col min="3587" max="3587" width="43.85546875" style="19" customWidth="1"/>
    <col min="3588" max="3840" width="11.42578125" style="19"/>
    <col min="3841" max="3841" width="4" style="19" customWidth="1"/>
    <col min="3842" max="3842" width="67.28515625" style="19" customWidth="1"/>
    <col min="3843" max="3843" width="43.85546875" style="19" customWidth="1"/>
    <col min="3844" max="4096" width="11.42578125" style="19"/>
    <col min="4097" max="4097" width="4" style="19" customWidth="1"/>
    <col min="4098" max="4098" width="67.28515625" style="19" customWidth="1"/>
    <col min="4099" max="4099" width="43.85546875" style="19" customWidth="1"/>
    <col min="4100" max="4352" width="11.42578125" style="19"/>
    <col min="4353" max="4353" width="4" style="19" customWidth="1"/>
    <col min="4354" max="4354" width="67.28515625" style="19" customWidth="1"/>
    <col min="4355" max="4355" width="43.85546875" style="19" customWidth="1"/>
    <col min="4356" max="4608" width="11.42578125" style="19"/>
    <col min="4609" max="4609" width="4" style="19" customWidth="1"/>
    <col min="4610" max="4610" width="67.28515625" style="19" customWidth="1"/>
    <col min="4611" max="4611" width="43.85546875" style="19" customWidth="1"/>
    <col min="4612" max="4864" width="11.42578125" style="19"/>
    <col min="4865" max="4865" width="4" style="19" customWidth="1"/>
    <col min="4866" max="4866" width="67.28515625" style="19" customWidth="1"/>
    <col min="4867" max="4867" width="43.85546875" style="19" customWidth="1"/>
    <col min="4868" max="5120" width="11.42578125" style="19"/>
    <col min="5121" max="5121" width="4" style="19" customWidth="1"/>
    <col min="5122" max="5122" width="67.28515625" style="19" customWidth="1"/>
    <col min="5123" max="5123" width="43.85546875" style="19" customWidth="1"/>
    <col min="5124" max="5376" width="11.42578125" style="19"/>
    <col min="5377" max="5377" width="4" style="19" customWidth="1"/>
    <col min="5378" max="5378" width="67.28515625" style="19" customWidth="1"/>
    <col min="5379" max="5379" width="43.85546875" style="19" customWidth="1"/>
    <col min="5380" max="5632" width="11.42578125" style="19"/>
    <col min="5633" max="5633" width="4" style="19" customWidth="1"/>
    <col min="5634" max="5634" width="67.28515625" style="19" customWidth="1"/>
    <col min="5635" max="5635" width="43.85546875" style="19" customWidth="1"/>
    <col min="5636" max="5888" width="11.42578125" style="19"/>
    <col min="5889" max="5889" width="4" style="19" customWidth="1"/>
    <col min="5890" max="5890" width="67.28515625" style="19" customWidth="1"/>
    <col min="5891" max="5891" width="43.85546875" style="19" customWidth="1"/>
    <col min="5892" max="6144" width="11.42578125" style="19"/>
    <col min="6145" max="6145" width="4" style="19" customWidth="1"/>
    <col min="6146" max="6146" width="67.28515625" style="19" customWidth="1"/>
    <col min="6147" max="6147" width="43.85546875" style="19" customWidth="1"/>
    <col min="6148" max="6400" width="11.42578125" style="19"/>
    <col min="6401" max="6401" width="4" style="19" customWidth="1"/>
    <col min="6402" max="6402" width="67.28515625" style="19" customWidth="1"/>
    <col min="6403" max="6403" width="43.85546875" style="19" customWidth="1"/>
    <col min="6404" max="6656" width="11.42578125" style="19"/>
    <col min="6657" max="6657" width="4" style="19" customWidth="1"/>
    <col min="6658" max="6658" width="67.28515625" style="19" customWidth="1"/>
    <col min="6659" max="6659" width="43.85546875" style="19" customWidth="1"/>
    <col min="6660" max="6912" width="11.42578125" style="19"/>
    <col min="6913" max="6913" width="4" style="19" customWidth="1"/>
    <col min="6914" max="6914" width="67.28515625" style="19" customWidth="1"/>
    <col min="6915" max="6915" width="43.85546875" style="19" customWidth="1"/>
    <col min="6916" max="7168" width="11.42578125" style="19"/>
    <col min="7169" max="7169" width="4" style="19" customWidth="1"/>
    <col min="7170" max="7170" width="67.28515625" style="19" customWidth="1"/>
    <col min="7171" max="7171" width="43.85546875" style="19" customWidth="1"/>
    <col min="7172" max="7424" width="11.42578125" style="19"/>
    <col min="7425" max="7425" width="4" style="19" customWidth="1"/>
    <col min="7426" max="7426" width="67.28515625" style="19" customWidth="1"/>
    <col min="7427" max="7427" width="43.85546875" style="19" customWidth="1"/>
    <col min="7428" max="7680" width="11.42578125" style="19"/>
    <col min="7681" max="7681" width="4" style="19" customWidth="1"/>
    <col min="7682" max="7682" width="67.28515625" style="19" customWidth="1"/>
    <col min="7683" max="7683" width="43.85546875" style="19" customWidth="1"/>
    <col min="7684" max="7936" width="11.42578125" style="19"/>
    <col min="7937" max="7937" width="4" style="19" customWidth="1"/>
    <col min="7938" max="7938" width="67.28515625" style="19" customWidth="1"/>
    <col min="7939" max="7939" width="43.85546875" style="19" customWidth="1"/>
    <col min="7940" max="8192" width="11.42578125" style="19"/>
    <col min="8193" max="8193" width="4" style="19" customWidth="1"/>
    <col min="8194" max="8194" width="67.28515625" style="19" customWidth="1"/>
    <col min="8195" max="8195" width="43.85546875" style="19" customWidth="1"/>
    <col min="8196" max="8448" width="11.42578125" style="19"/>
    <col min="8449" max="8449" width="4" style="19" customWidth="1"/>
    <col min="8450" max="8450" width="67.28515625" style="19" customWidth="1"/>
    <col min="8451" max="8451" width="43.85546875" style="19" customWidth="1"/>
    <col min="8452" max="8704" width="11.42578125" style="19"/>
    <col min="8705" max="8705" width="4" style="19" customWidth="1"/>
    <col min="8706" max="8706" width="67.28515625" style="19" customWidth="1"/>
    <col min="8707" max="8707" width="43.85546875" style="19" customWidth="1"/>
    <col min="8708" max="8960" width="11.42578125" style="19"/>
    <col min="8961" max="8961" width="4" style="19" customWidth="1"/>
    <col min="8962" max="8962" width="67.28515625" style="19" customWidth="1"/>
    <col min="8963" max="8963" width="43.85546875" style="19" customWidth="1"/>
    <col min="8964" max="9216" width="11.42578125" style="19"/>
    <col min="9217" max="9217" width="4" style="19" customWidth="1"/>
    <col min="9218" max="9218" width="67.28515625" style="19" customWidth="1"/>
    <col min="9219" max="9219" width="43.85546875" style="19" customWidth="1"/>
    <col min="9220" max="9472" width="11.42578125" style="19"/>
    <col min="9473" max="9473" width="4" style="19" customWidth="1"/>
    <col min="9474" max="9474" width="67.28515625" style="19" customWidth="1"/>
    <col min="9475" max="9475" width="43.85546875" style="19" customWidth="1"/>
    <col min="9476" max="9728" width="11.42578125" style="19"/>
    <col min="9729" max="9729" width="4" style="19" customWidth="1"/>
    <col min="9730" max="9730" width="67.28515625" style="19" customWidth="1"/>
    <col min="9731" max="9731" width="43.85546875" style="19" customWidth="1"/>
    <col min="9732" max="9984" width="11.42578125" style="19"/>
    <col min="9985" max="9985" width="4" style="19" customWidth="1"/>
    <col min="9986" max="9986" width="67.28515625" style="19" customWidth="1"/>
    <col min="9987" max="9987" width="43.85546875" style="19" customWidth="1"/>
    <col min="9988" max="10240" width="11.42578125" style="19"/>
    <col min="10241" max="10241" width="4" style="19" customWidth="1"/>
    <col min="10242" max="10242" width="67.28515625" style="19" customWidth="1"/>
    <col min="10243" max="10243" width="43.85546875" style="19" customWidth="1"/>
    <col min="10244" max="10496" width="11.42578125" style="19"/>
    <col min="10497" max="10497" width="4" style="19" customWidth="1"/>
    <col min="10498" max="10498" width="67.28515625" style="19" customWidth="1"/>
    <col min="10499" max="10499" width="43.85546875" style="19" customWidth="1"/>
    <col min="10500" max="10752" width="11.42578125" style="19"/>
    <col min="10753" max="10753" width="4" style="19" customWidth="1"/>
    <col min="10754" max="10754" width="67.28515625" style="19" customWidth="1"/>
    <col min="10755" max="10755" width="43.85546875" style="19" customWidth="1"/>
    <col min="10756" max="11008" width="11.42578125" style="19"/>
    <col min="11009" max="11009" width="4" style="19" customWidth="1"/>
    <col min="11010" max="11010" width="67.28515625" style="19" customWidth="1"/>
    <col min="11011" max="11011" width="43.85546875" style="19" customWidth="1"/>
    <col min="11012" max="11264" width="11.42578125" style="19"/>
    <col min="11265" max="11265" width="4" style="19" customWidth="1"/>
    <col min="11266" max="11266" width="67.28515625" style="19" customWidth="1"/>
    <col min="11267" max="11267" width="43.85546875" style="19" customWidth="1"/>
    <col min="11268" max="11520" width="11.42578125" style="19"/>
    <col min="11521" max="11521" width="4" style="19" customWidth="1"/>
    <col min="11522" max="11522" width="67.28515625" style="19" customWidth="1"/>
    <col min="11523" max="11523" width="43.85546875" style="19" customWidth="1"/>
    <col min="11524" max="11776" width="11.42578125" style="19"/>
    <col min="11777" max="11777" width="4" style="19" customWidth="1"/>
    <col min="11778" max="11778" width="67.28515625" style="19" customWidth="1"/>
    <col min="11779" max="11779" width="43.85546875" style="19" customWidth="1"/>
    <col min="11780" max="12032" width="11.42578125" style="19"/>
    <col min="12033" max="12033" width="4" style="19" customWidth="1"/>
    <col min="12034" max="12034" width="67.28515625" style="19" customWidth="1"/>
    <col min="12035" max="12035" width="43.85546875" style="19" customWidth="1"/>
    <col min="12036" max="12288" width="11.42578125" style="19"/>
    <col min="12289" max="12289" width="4" style="19" customWidth="1"/>
    <col min="12290" max="12290" width="67.28515625" style="19" customWidth="1"/>
    <col min="12291" max="12291" width="43.85546875" style="19" customWidth="1"/>
    <col min="12292" max="12544" width="11.42578125" style="19"/>
    <col min="12545" max="12545" width="4" style="19" customWidth="1"/>
    <col min="12546" max="12546" width="67.28515625" style="19" customWidth="1"/>
    <col min="12547" max="12547" width="43.85546875" style="19" customWidth="1"/>
    <col min="12548" max="12800" width="11.42578125" style="19"/>
    <col min="12801" max="12801" width="4" style="19" customWidth="1"/>
    <col min="12802" max="12802" width="67.28515625" style="19" customWidth="1"/>
    <col min="12803" max="12803" width="43.85546875" style="19" customWidth="1"/>
    <col min="12804" max="13056" width="11.42578125" style="19"/>
    <col min="13057" max="13057" width="4" style="19" customWidth="1"/>
    <col min="13058" max="13058" width="67.28515625" style="19" customWidth="1"/>
    <col min="13059" max="13059" width="43.85546875" style="19" customWidth="1"/>
    <col min="13060" max="13312" width="11.42578125" style="19"/>
    <col min="13313" max="13313" width="4" style="19" customWidth="1"/>
    <col min="13314" max="13314" width="67.28515625" style="19" customWidth="1"/>
    <col min="13315" max="13315" width="43.85546875" style="19" customWidth="1"/>
    <col min="13316" max="13568" width="11.42578125" style="19"/>
    <col min="13569" max="13569" width="4" style="19" customWidth="1"/>
    <col min="13570" max="13570" width="67.28515625" style="19" customWidth="1"/>
    <col min="13571" max="13571" width="43.85546875" style="19" customWidth="1"/>
    <col min="13572" max="13824" width="11.42578125" style="19"/>
    <col min="13825" max="13825" width="4" style="19" customWidth="1"/>
    <col min="13826" max="13826" width="67.28515625" style="19" customWidth="1"/>
    <col min="13827" max="13827" width="43.85546875" style="19" customWidth="1"/>
    <col min="13828" max="14080" width="11.42578125" style="19"/>
    <col min="14081" max="14081" width="4" style="19" customWidth="1"/>
    <col min="14082" max="14082" width="67.28515625" style="19" customWidth="1"/>
    <col min="14083" max="14083" width="43.85546875" style="19" customWidth="1"/>
    <col min="14084" max="14336" width="11.42578125" style="19"/>
    <col min="14337" max="14337" width="4" style="19" customWidth="1"/>
    <col min="14338" max="14338" width="67.28515625" style="19" customWidth="1"/>
    <col min="14339" max="14339" width="43.85546875" style="19" customWidth="1"/>
    <col min="14340" max="14592" width="11.42578125" style="19"/>
    <col min="14593" max="14593" width="4" style="19" customWidth="1"/>
    <col min="14594" max="14594" width="67.28515625" style="19" customWidth="1"/>
    <col min="14595" max="14595" width="43.85546875" style="19" customWidth="1"/>
    <col min="14596" max="14848" width="11.42578125" style="19"/>
    <col min="14849" max="14849" width="4" style="19" customWidth="1"/>
    <col min="14850" max="14850" width="67.28515625" style="19" customWidth="1"/>
    <col min="14851" max="14851" width="43.85546875" style="19" customWidth="1"/>
    <col min="14852" max="15104" width="11.42578125" style="19"/>
    <col min="15105" max="15105" width="4" style="19" customWidth="1"/>
    <col min="15106" max="15106" width="67.28515625" style="19" customWidth="1"/>
    <col min="15107" max="15107" width="43.85546875" style="19" customWidth="1"/>
    <col min="15108" max="15360" width="11.42578125" style="19"/>
    <col min="15361" max="15361" width="4" style="19" customWidth="1"/>
    <col min="15362" max="15362" width="67.28515625" style="19" customWidth="1"/>
    <col min="15363" max="15363" width="43.85546875" style="19" customWidth="1"/>
    <col min="15364" max="15616" width="11.42578125" style="19"/>
    <col min="15617" max="15617" width="4" style="19" customWidth="1"/>
    <col min="15618" max="15618" width="67.28515625" style="19" customWidth="1"/>
    <col min="15619" max="15619" width="43.85546875" style="19" customWidth="1"/>
    <col min="15620" max="15872" width="11.42578125" style="19"/>
    <col min="15873" max="15873" width="4" style="19" customWidth="1"/>
    <col min="15874" max="15874" width="67.28515625" style="19" customWidth="1"/>
    <col min="15875" max="15875" width="43.85546875" style="19" customWidth="1"/>
    <col min="15876" max="16128" width="11.42578125" style="19"/>
    <col min="16129" max="16129" width="4" style="19" customWidth="1"/>
    <col min="16130" max="16130" width="67.28515625" style="19" customWidth="1"/>
    <col min="16131" max="16131" width="43.85546875" style="19" customWidth="1"/>
    <col min="16132" max="16384" width="11.42578125" style="19"/>
  </cols>
  <sheetData>
    <row r="3" spans="2:7" ht="26.25">
      <c r="B3" s="270" t="s">
        <v>157</v>
      </c>
      <c r="C3" s="270"/>
    </row>
    <row r="4" spans="2:7" ht="26.25">
      <c r="B4" s="270"/>
      <c r="C4" s="270"/>
    </row>
    <row r="5" spans="2:7" ht="12.75" customHeight="1">
      <c r="B5" s="270"/>
      <c r="C5" s="270"/>
      <c r="D5" s="281"/>
      <c r="E5" s="281"/>
      <c r="F5" s="281"/>
      <c r="G5" s="281"/>
    </row>
    <row r="6" spans="2:7" ht="12.75" customHeight="1">
      <c r="D6" s="281"/>
      <c r="E6" s="281"/>
      <c r="F6" s="281"/>
      <c r="G6" s="281"/>
    </row>
    <row r="7" spans="2:7" ht="12.75" hidden="1" customHeight="1">
      <c r="D7" s="281"/>
      <c r="E7" s="281"/>
      <c r="F7" s="281"/>
      <c r="G7" s="281"/>
    </row>
    <row r="8" spans="2:7" ht="1.5" hidden="1" customHeight="1"/>
    <row r="9" spans="2:7" ht="14.25" customHeight="1"/>
    <row r="10" spans="2:7" ht="3" customHeight="1">
      <c r="B10" s="111"/>
      <c r="C10" s="112"/>
    </row>
    <row r="11" spans="2:7" ht="36" customHeight="1">
      <c r="B11" s="272" t="s">
        <v>84</v>
      </c>
      <c r="C11" s="273" t="s">
        <v>85</v>
      </c>
    </row>
    <row r="12" spans="2:7" ht="27.95" customHeight="1">
      <c r="B12" s="49" t="s">
        <v>86</v>
      </c>
      <c r="C12" s="50">
        <v>531</v>
      </c>
    </row>
    <row r="13" spans="2:7" ht="27.95" customHeight="1">
      <c r="B13" s="49" t="s">
        <v>87</v>
      </c>
      <c r="C13" s="50">
        <v>483</v>
      </c>
    </row>
    <row r="14" spans="2:7" ht="27.95" customHeight="1">
      <c r="B14" s="49" t="s">
        <v>88</v>
      </c>
      <c r="C14" s="50">
        <v>457</v>
      </c>
    </row>
    <row r="15" spans="2:7" ht="27.95" customHeight="1">
      <c r="B15" s="49" t="s">
        <v>89</v>
      </c>
      <c r="C15" s="50">
        <v>0</v>
      </c>
    </row>
    <row r="16" spans="2:7" ht="27.95" customHeight="1">
      <c r="B16" s="49" t="s">
        <v>90</v>
      </c>
      <c r="C16" s="50">
        <v>213</v>
      </c>
    </row>
    <row r="17" spans="2:3" ht="27.95" customHeight="1" thickBot="1">
      <c r="B17" s="51" t="s">
        <v>91</v>
      </c>
      <c r="C17" s="52">
        <v>41</v>
      </c>
    </row>
    <row r="18" spans="2:3" ht="4.5" customHeight="1" thickBot="1">
      <c r="B18" s="170"/>
      <c r="C18" s="171"/>
    </row>
    <row r="19" spans="2:3" ht="33.75" customHeight="1" thickBot="1">
      <c r="B19" s="276" t="s">
        <v>104</v>
      </c>
      <c r="C19" s="277" t="s">
        <v>174</v>
      </c>
    </row>
    <row r="20" spans="2:3" ht="3.75" customHeight="1" thickBot="1">
      <c r="B20" s="172"/>
      <c r="C20" s="173"/>
    </row>
    <row r="21" spans="2:3" ht="27.95" customHeight="1">
      <c r="B21" s="53" t="s">
        <v>92</v>
      </c>
      <c r="C21" s="54" t="s">
        <v>85</v>
      </c>
    </row>
    <row r="22" spans="2:3" ht="27.95" customHeight="1">
      <c r="B22" s="49" t="s">
        <v>93</v>
      </c>
      <c r="C22" s="55">
        <v>582</v>
      </c>
    </row>
    <row r="23" spans="2:3" ht="27.95" customHeight="1">
      <c r="B23" s="49" t="s">
        <v>94</v>
      </c>
      <c r="C23" s="55">
        <v>0</v>
      </c>
    </row>
    <row r="24" spans="2:3" ht="27.95" customHeight="1">
      <c r="B24" s="60" t="s">
        <v>95</v>
      </c>
      <c r="C24" s="62">
        <v>57</v>
      </c>
    </row>
    <row r="25" spans="2:3" ht="27.95" customHeight="1">
      <c r="B25" s="61" t="s">
        <v>96</v>
      </c>
      <c r="C25" s="63">
        <v>0</v>
      </c>
    </row>
    <row r="26" spans="2:3" ht="27.95" customHeight="1">
      <c r="B26" s="61" t="s">
        <v>97</v>
      </c>
      <c r="C26" s="63">
        <v>7</v>
      </c>
    </row>
    <row r="27" spans="2:3" ht="27.95" customHeight="1">
      <c r="B27" s="61" t="s">
        <v>98</v>
      </c>
      <c r="C27" s="63">
        <v>0</v>
      </c>
    </row>
    <row r="28" spans="2:3" ht="36.75" customHeight="1">
      <c r="B28" s="61" t="s">
        <v>129</v>
      </c>
      <c r="C28" s="63">
        <v>2</v>
      </c>
    </row>
    <row r="29" spans="2:3" ht="12" customHeight="1" thickBot="1">
      <c r="B29" s="274"/>
      <c r="C29" s="275"/>
    </row>
    <row r="30" spans="2:3" ht="10.5" customHeight="1" thickBot="1">
      <c r="B30" s="174"/>
      <c r="C30" s="175"/>
    </row>
    <row r="31" spans="2:3" ht="22.5" customHeight="1" thickBot="1">
      <c r="B31" s="56" t="s">
        <v>116</v>
      </c>
      <c r="C31" s="57">
        <f>C22+C24+C26+C27+C28+C23+C25</f>
        <v>648</v>
      </c>
    </row>
    <row r="32" spans="2:3" ht="17.25" customHeight="1" thickBot="1">
      <c r="B32" s="176"/>
      <c r="C32" s="177"/>
    </row>
    <row r="33" spans="2:3" ht="25.5" customHeight="1" thickBot="1">
      <c r="B33" s="276" t="s">
        <v>103</v>
      </c>
      <c r="C33" s="278" t="s">
        <v>173</v>
      </c>
    </row>
    <row r="34" spans="2:3" ht="15.75" customHeight="1" thickBot="1">
      <c r="B34" s="178"/>
      <c r="C34" s="173"/>
    </row>
    <row r="35" spans="2:3" ht="19.5" customHeight="1">
      <c r="B35" s="279" t="s">
        <v>99</v>
      </c>
      <c r="C35" s="280" t="s">
        <v>17</v>
      </c>
    </row>
    <row r="36" spans="2:3" ht="27.95" customHeight="1">
      <c r="B36" s="49" t="s">
        <v>100</v>
      </c>
      <c r="C36" s="50">
        <v>129</v>
      </c>
    </row>
    <row r="37" spans="2:3" ht="25.5" customHeight="1">
      <c r="B37" s="49" t="s">
        <v>101</v>
      </c>
      <c r="C37" s="50">
        <v>133</v>
      </c>
    </row>
    <row r="38" spans="2:3" ht="24.75" customHeight="1" thickBot="1">
      <c r="B38" s="51" t="s">
        <v>102</v>
      </c>
      <c r="C38" s="52">
        <v>61</v>
      </c>
    </row>
    <row r="39" spans="2:3" ht="12.75" customHeight="1" thickBot="1">
      <c r="B39" s="174"/>
      <c r="C39" s="175"/>
    </row>
    <row r="40" spans="2:3" ht="30" customHeight="1" thickBot="1">
      <c r="B40" s="56" t="s">
        <v>5</v>
      </c>
      <c r="C40" s="179">
        <f>SUM(C36:C39)</f>
        <v>323</v>
      </c>
    </row>
    <row r="41" spans="2:3" ht="27.95" customHeight="1">
      <c r="B41" s="21"/>
      <c r="C41" s="22"/>
    </row>
    <row r="42" spans="2:3" ht="27.95" customHeight="1">
      <c r="B42" s="24"/>
      <c r="C42" s="23"/>
    </row>
    <row r="43" spans="2:3" ht="27.95" customHeight="1">
      <c r="B43" s="25"/>
      <c r="C43" s="25"/>
    </row>
    <row r="44" spans="2:3" ht="27.95" customHeight="1">
      <c r="B44" s="27"/>
      <c r="C44" s="28"/>
    </row>
    <row r="45" spans="2:3" ht="30.95" customHeight="1">
      <c r="B45" s="27"/>
      <c r="C45" s="28"/>
    </row>
    <row r="46" spans="2:3" ht="30.95" customHeight="1">
      <c r="B46" s="231"/>
      <c r="C46" s="28"/>
    </row>
    <row r="47" spans="2:3" ht="30.95" customHeight="1">
      <c r="B47" s="369"/>
      <c r="C47" s="369"/>
    </row>
    <row r="48" spans="2:3" ht="30.95" customHeight="1">
      <c r="B48" s="30"/>
      <c r="C48" s="30"/>
    </row>
    <row r="49" spans="2:3" ht="30.95" customHeight="1">
      <c r="B49" s="31"/>
      <c r="C49" s="31"/>
    </row>
    <row r="50" spans="2:3" ht="30.95" customHeight="1">
      <c r="B50" s="32"/>
      <c r="C50" s="32"/>
    </row>
    <row r="51" spans="2:3" ht="30.95" customHeight="1">
      <c r="B51" s="33"/>
      <c r="C51" s="33"/>
    </row>
    <row r="52" spans="2:3" ht="30.95" customHeight="1">
      <c r="B52" s="27"/>
      <c r="C52" s="28"/>
    </row>
    <row r="53" spans="2:3" ht="30.95" customHeight="1">
      <c r="B53" s="27"/>
      <c r="C53" s="28"/>
    </row>
    <row r="54" spans="2:3" ht="30.95" customHeight="1">
      <c r="B54" s="27"/>
      <c r="C54" s="28"/>
    </row>
    <row r="55" spans="2:3" ht="30.95" customHeight="1">
      <c r="B55" s="27"/>
      <c r="C55" s="28"/>
    </row>
    <row r="56" spans="2:3" ht="30.95" customHeight="1">
      <c r="B56" s="27"/>
      <c r="C56" s="28"/>
    </row>
    <row r="57" spans="2:3" ht="30.95" customHeight="1">
      <c r="B57" s="34"/>
      <c r="C57" s="26"/>
    </row>
    <row r="58" spans="2:3" ht="30.95" customHeight="1">
      <c r="B58" s="27"/>
      <c r="C58" s="28"/>
    </row>
    <row r="59" spans="2:3" ht="30.95" customHeight="1">
      <c r="B59" s="27"/>
      <c r="C59" s="28"/>
    </row>
    <row r="60" spans="2:3" ht="30.95" customHeight="1">
      <c r="B60" s="29"/>
      <c r="C60" s="28"/>
    </row>
    <row r="61" spans="2:3" ht="30.95" customHeight="1"/>
  </sheetData>
  <mergeCells count="1">
    <mergeCell ref="B47:C47"/>
  </mergeCells>
  <printOptions horizontalCentered="1"/>
  <pageMargins left="0.23622047244094491" right="0.23622047244094491" top="0.74803149606299213" bottom="0.74803149606299213" header="0.31496062992125984" footer="0.31496062992125984"/>
  <pageSetup scale="70" orientation="portrait" r:id="rId1"/>
  <headerFooter alignWithMargins="0">
    <oddHeader xml:space="preserve">&amp;L
</oddHead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P79"/>
  <sheetViews>
    <sheetView showGridLines="0" view="pageLayout" topLeftCell="A7" zoomScale="75" zoomScaleNormal="50" zoomScaleSheetLayoutView="75" zoomScalePageLayoutView="75" workbookViewId="0">
      <selection activeCell="K35" sqref="K35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>
      <c r="B4" s="371" t="s">
        <v>159</v>
      </c>
      <c r="C4" s="371"/>
      <c r="D4" s="371"/>
      <c r="E4" s="371"/>
      <c r="F4" s="371"/>
      <c r="G4" s="371"/>
      <c r="H4" s="371"/>
      <c r="I4" s="371"/>
      <c r="J4" s="371"/>
      <c r="K4" s="371"/>
    </row>
    <row r="5" spans="2:16">
      <c r="B5" s="371"/>
      <c r="C5" s="371"/>
      <c r="D5" s="371"/>
      <c r="E5" s="371"/>
      <c r="F5" s="371"/>
      <c r="G5" s="371"/>
      <c r="H5" s="371"/>
      <c r="I5" s="371"/>
      <c r="J5" s="371"/>
      <c r="K5" s="371"/>
    </row>
    <row r="9" spans="2:16" ht="30.75" customHeigh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</row>
    <row r="11" spans="2:16">
      <c r="B11" s="5"/>
      <c r="C11" s="5"/>
    </row>
    <row r="12" spans="2:16" ht="36" customHeight="1">
      <c r="B12" s="16" t="s">
        <v>0</v>
      </c>
      <c r="C12" s="113" t="s">
        <v>32</v>
      </c>
      <c r="E12" s="193">
        <v>100</v>
      </c>
    </row>
    <row r="13" spans="2:16" ht="36" customHeight="1">
      <c r="B13" s="180" t="s">
        <v>158</v>
      </c>
      <c r="C13" s="181">
        <v>340</v>
      </c>
    </row>
    <row r="14" spans="2:16" ht="30.95" customHeight="1">
      <c r="B14" s="182" t="s">
        <v>175</v>
      </c>
      <c r="C14" s="326">
        <v>316</v>
      </c>
    </row>
    <row r="15" spans="2:16" ht="12.75" customHeight="1" thickBot="1">
      <c r="B15" s="183"/>
      <c r="C15" s="181"/>
      <c r="D15" s="7"/>
    </row>
    <row r="16" spans="2:16" ht="60" customHeight="1" thickTop="1">
      <c r="B16" s="184" t="s">
        <v>23</v>
      </c>
      <c r="C16" s="185">
        <f>(C13*E12/C14)-100</f>
        <v>7.5949367088607573</v>
      </c>
    </row>
    <row r="21" spans="2:3" ht="15.75" thickBot="1"/>
    <row r="22" spans="2:3">
      <c r="B22" s="88" t="s">
        <v>119</v>
      </c>
      <c r="C22" s="92">
        <v>155</v>
      </c>
    </row>
    <row r="23" spans="2:3">
      <c r="B23" s="89" t="s">
        <v>130</v>
      </c>
      <c r="C23" s="93">
        <v>161</v>
      </c>
    </row>
    <row r="24" spans="2:3">
      <c r="B24" s="89" t="s">
        <v>120</v>
      </c>
      <c r="C24" s="93"/>
    </row>
    <row r="25" spans="2:3" ht="15.75" thickBot="1">
      <c r="B25" s="90" t="s">
        <v>128</v>
      </c>
      <c r="C25" s="94"/>
    </row>
    <row r="26" spans="2:3">
      <c r="C26" s="9">
        <f>SUM(C22:C25)</f>
        <v>316</v>
      </c>
    </row>
    <row r="38" spans="1:11" ht="33.75" customHeight="1"/>
    <row r="44" spans="1:11">
      <c r="A44" s="370" t="s">
        <v>143</v>
      </c>
      <c r="B44" s="370"/>
      <c r="C44" s="370"/>
      <c r="D44" s="370"/>
      <c r="E44" s="370"/>
      <c r="F44" s="370"/>
      <c r="G44" s="370"/>
      <c r="H44" s="370"/>
    </row>
    <row r="45" spans="1:11">
      <c r="A45" s="370"/>
      <c r="B45" s="370"/>
      <c r="C45" s="370"/>
      <c r="D45" s="370"/>
      <c r="E45" s="370"/>
      <c r="F45" s="370"/>
      <c r="G45" s="370"/>
      <c r="H45" s="370"/>
    </row>
    <row r="46" spans="1:11">
      <c r="A46" s="370"/>
      <c r="B46" s="370"/>
      <c r="C46" s="370"/>
      <c r="D46" s="370"/>
      <c r="E46" s="370"/>
      <c r="F46" s="370"/>
      <c r="G46" s="370"/>
      <c r="H46" s="370"/>
    </row>
    <row r="48" spans="1:11" ht="15" customHeight="1">
      <c r="C48" s="282"/>
      <c r="D48" s="282"/>
      <c r="E48" s="282"/>
      <c r="F48" s="282"/>
      <c r="G48" s="282"/>
      <c r="H48" s="282"/>
      <c r="I48" s="282"/>
      <c r="J48" s="282"/>
      <c r="K48" s="282"/>
    </row>
    <row r="49" spans="2:11" ht="15" customHeight="1">
      <c r="C49" s="282"/>
      <c r="D49" s="282"/>
      <c r="E49" s="282"/>
      <c r="F49" s="282"/>
      <c r="G49" s="282"/>
      <c r="H49" s="282"/>
      <c r="I49" s="282"/>
      <c r="J49" s="282"/>
      <c r="K49" s="282"/>
    </row>
    <row r="50" spans="2:11" ht="15" customHeight="1">
      <c r="C50" s="282"/>
      <c r="D50" s="282"/>
      <c r="E50" s="282"/>
      <c r="F50" s="282"/>
      <c r="G50" s="282"/>
      <c r="H50" s="282"/>
      <c r="I50" s="282"/>
      <c r="J50" s="282"/>
      <c r="K50" s="282"/>
    </row>
    <row r="53" spans="2:11" ht="18">
      <c r="C53" s="232" t="s">
        <v>167</v>
      </c>
    </row>
    <row r="54" spans="2:11" ht="15.75" thickBot="1"/>
    <row r="55" spans="2:11" ht="18">
      <c r="B55" s="234" t="s">
        <v>144</v>
      </c>
      <c r="C55" s="235">
        <v>376</v>
      </c>
    </row>
    <row r="56" spans="2:11" ht="18">
      <c r="B56" s="236"/>
      <c r="C56" s="237"/>
    </row>
    <row r="57" spans="2:11" ht="18">
      <c r="B57" s="236" t="s">
        <v>145</v>
      </c>
      <c r="C57" s="237">
        <v>245</v>
      </c>
    </row>
    <row r="58" spans="2:11" ht="18">
      <c r="B58" s="236"/>
      <c r="C58" s="237"/>
    </row>
    <row r="59" spans="2:11" ht="18.75" thickBot="1">
      <c r="B59" s="238" t="s">
        <v>146</v>
      </c>
      <c r="C59" s="239">
        <v>27</v>
      </c>
    </row>
    <row r="60" spans="2:11" ht="18">
      <c r="B60" s="232"/>
      <c r="C60" s="232"/>
    </row>
    <row r="61" spans="2:11">
      <c r="B61" s="371" t="s">
        <v>95</v>
      </c>
      <c r="C61" s="371"/>
      <c r="D61" s="371"/>
      <c r="E61" s="371"/>
      <c r="F61" s="371"/>
      <c r="G61" s="371"/>
      <c r="H61" s="371"/>
      <c r="I61" s="371"/>
    </row>
    <row r="62" spans="2:11" ht="15" customHeight="1">
      <c r="B62" s="371"/>
      <c r="C62" s="371"/>
      <c r="D62" s="371"/>
      <c r="E62" s="371"/>
      <c r="F62" s="371"/>
      <c r="G62" s="371"/>
      <c r="H62" s="371"/>
      <c r="I62" s="371"/>
      <c r="J62" s="282"/>
      <c r="K62" s="282"/>
    </row>
    <row r="63" spans="2:11" ht="15" customHeight="1">
      <c r="C63" s="282"/>
      <c r="D63" s="282"/>
      <c r="E63" s="282"/>
      <c r="F63" s="282"/>
      <c r="G63" s="282"/>
      <c r="H63" s="282"/>
      <c r="I63" s="282"/>
      <c r="J63" s="282"/>
      <c r="K63" s="282"/>
    </row>
    <row r="64" spans="2:11" ht="18">
      <c r="C64" s="241" t="s">
        <v>167</v>
      </c>
    </row>
    <row r="65" spans="2:3" ht="2.25" customHeight="1"/>
    <row r="66" spans="2:3" ht="18">
      <c r="B66" s="240" t="s">
        <v>95</v>
      </c>
      <c r="C66" s="233">
        <v>57</v>
      </c>
    </row>
    <row r="67" spans="2:3" ht="18">
      <c r="B67" s="240"/>
      <c r="C67" s="233"/>
    </row>
    <row r="68" spans="2:3" ht="18">
      <c r="B68" s="240" t="s">
        <v>147</v>
      </c>
      <c r="C68" s="233">
        <v>0</v>
      </c>
    </row>
    <row r="69" spans="2:3" ht="18">
      <c r="B69" s="240"/>
      <c r="C69" s="233"/>
    </row>
    <row r="70" spans="2:3" ht="18">
      <c r="B70" s="240" t="s">
        <v>148</v>
      </c>
      <c r="C70" s="233">
        <v>26</v>
      </c>
    </row>
    <row r="71" spans="2:3" ht="18">
      <c r="B71" s="240"/>
      <c r="C71" s="233"/>
    </row>
    <row r="72" spans="2:3" ht="18">
      <c r="B72" s="240" t="s">
        <v>149</v>
      </c>
      <c r="C72" s="233">
        <v>6</v>
      </c>
    </row>
    <row r="73" spans="2:3" ht="18">
      <c r="B73" s="240"/>
      <c r="C73" s="233"/>
    </row>
    <row r="74" spans="2:3" ht="18">
      <c r="B74" s="240" t="s">
        <v>144</v>
      </c>
      <c r="C74" s="233">
        <v>8</v>
      </c>
    </row>
    <row r="75" spans="2:3" ht="18">
      <c r="B75" s="240"/>
      <c r="C75" s="233"/>
    </row>
    <row r="76" spans="2:3" ht="18">
      <c r="B76" s="240" t="s">
        <v>145</v>
      </c>
      <c r="C76" s="233">
        <v>43</v>
      </c>
    </row>
    <row r="77" spans="2:3" ht="18">
      <c r="B77" s="240"/>
      <c r="C77" s="233"/>
    </row>
    <row r="78" spans="2:3" ht="18">
      <c r="B78" s="240" t="s">
        <v>146</v>
      </c>
      <c r="C78" s="233">
        <v>25</v>
      </c>
    </row>
    <row r="79" spans="2:3" ht="18">
      <c r="B79" s="240"/>
      <c r="C79" s="233"/>
    </row>
  </sheetData>
  <mergeCells count="3">
    <mergeCell ref="A44:H46"/>
    <mergeCell ref="B4:K5"/>
    <mergeCell ref="B61:I62"/>
  </mergeCells>
  <printOptions horizontalCentered="1"/>
  <pageMargins left="0.23622047244094491" right="0.23622047244094491" top="0.74803149606299213" bottom="0.74803149606299213" header="0.31496062992125984" footer="0.31496062992125984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JUZG COLEGIADO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Fabiola Zamora Salas</cp:lastModifiedBy>
  <cp:lastPrinted>2023-03-04T18:05:27Z</cp:lastPrinted>
  <dcterms:created xsi:type="dcterms:W3CDTF">2014-01-30T18:25:03Z</dcterms:created>
  <dcterms:modified xsi:type="dcterms:W3CDTF">2023-03-04T18:13:33Z</dcterms:modified>
</cp:coreProperties>
</file>